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tabRatio="908" firstSheet="1" activeTab="1"/>
  </bookViews>
  <sheets>
    <sheet name="Define" sheetId="1" state="hidden" r:id="rId1"/>
    <sheet name="一般公共财政收入" sheetId="2" r:id="rId2"/>
  </sheets>
  <definedNames>
    <definedName name="_xlnm.Print_Titles" localSheetId="1">'一般公共财政收入'!$1:$4</definedName>
  </definedNames>
  <calcPr fullCalcOnLoad="1"/>
</workbook>
</file>

<file path=xl/sharedStrings.xml><?xml version="1.0" encoding="utf-8"?>
<sst xmlns="http://schemas.openxmlformats.org/spreadsheetml/2006/main" count="126" uniqueCount="105">
  <si>
    <t>FORMULA_DBT=</t>
  </si>
  <si>
    <t>I:\2008年预算\08年预算安排表.XLS</t>
  </si>
  <si>
    <t>一般支出3</t>
  </si>
  <si>
    <t>一般支出3 (2)</t>
  </si>
  <si>
    <t>ERRANGE_O=</t>
  </si>
  <si>
    <t>F6:O522</t>
  </si>
  <si>
    <t>ERLINESTART_O=</t>
  </si>
  <si>
    <t>ERCOLUMNSTART_O=</t>
  </si>
  <si>
    <t>ERLINEEND_O=</t>
  </si>
  <si>
    <t>ERCOLUMNEND_O=</t>
  </si>
  <si>
    <r>
      <t>2016</t>
    </r>
    <r>
      <rPr>
        <sz val="18"/>
        <rFont val="黑体"/>
        <family val="3"/>
      </rPr>
      <t>年一般公共财政收入预算表</t>
    </r>
  </si>
  <si>
    <t>表一</t>
  </si>
  <si>
    <t>单位：万元</t>
  </si>
  <si>
    <t>科目编码</t>
  </si>
  <si>
    <t>预    算    科    目</t>
  </si>
  <si>
    <t>2015年实际</t>
  </si>
  <si>
    <t>2016年安排</t>
  </si>
  <si>
    <t>备     注</t>
  </si>
  <si>
    <t>类</t>
  </si>
  <si>
    <t>款</t>
  </si>
  <si>
    <t>项</t>
  </si>
  <si>
    <t>计划数</t>
  </si>
  <si>
    <t>增加额</t>
  </si>
  <si>
    <t>增长%</t>
  </si>
  <si>
    <t>一、一般预算收入合计</t>
  </si>
  <si>
    <t>税收收入占地方固定收入比重为75.5%，比上年的74.8%提高0.7个百分点</t>
  </si>
  <si>
    <t>税收收入</t>
  </si>
  <si>
    <t>01</t>
  </si>
  <si>
    <t>增值税</t>
  </si>
  <si>
    <r>
      <t xml:space="preserve"> </t>
    </r>
    <r>
      <rPr>
        <sz val="10"/>
        <rFont val="宋体"/>
        <family val="0"/>
      </rPr>
      <t xml:space="preserve"> 其中：</t>
    </r>
    <r>
      <rPr>
        <sz val="10"/>
        <rFont val="宋体"/>
        <family val="0"/>
      </rPr>
      <t>增值税18.75%</t>
    </r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</si>
  <si>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改征增值税</t>
    </r>
  </si>
  <si>
    <t>03</t>
  </si>
  <si>
    <t>营业税75%</t>
  </si>
  <si>
    <t>04</t>
  </si>
  <si>
    <t>企业所得税28%</t>
  </si>
  <si>
    <r>
      <t xml:space="preserve"> </t>
    </r>
    <r>
      <rPr>
        <sz val="9"/>
        <rFont val="宋体"/>
        <family val="0"/>
      </rPr>
      <t xml:space="preserve"> 其中：</t>
    </r>
    <r>
      <rPr>
        <sz val="9"/>
        <rFont val="宋体"/>
        <family val="0"/>
      </rPr>
      <t>国税局征收</t>
    </r>
  </si>
  <si>
    <r>
      <t xml:space="preserve">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地税局征收</t>
    </r>
  </si>
  <si>
    <t>06</t>
  </si>
  <si>
    <t>个人所得税28%</t>
  </si>
  <si>
    <t>07</t>
  </si>
  <si>
    <t>资源税75%</t>
  </si>
  <si>
    <t>09</t>
  </si>
  <si>
    <t>城市维护建设税</t>
  </si>
  <si>
    <t>10</t>
  </si>
  <si>
    <t>房产税</t>
  </si>
  <si>
    <t>11</t>
  </si>
  <si>
    <t>印花税</t>
  </si>
  <si>
    <t>12</t>
  </si>
  <si>
    <r>
      <t>7</t>
    </r>
    <r>
      <rPr>
        <sz val="10"/>
        <rFont val="宋体"/>
        <family val="0"/>
      </rPr>
      <t>5%</t>
    </r>
    <r>
      <rPr>
        <sz val="10"/>
        <rFont val="宋体"/>
        <family val="0"/>
      </rPr>
      <t>城镇土地使用税</t>
    </r>
  </si>
  <si>
    <t>13</t>
  </si>
  <si>
    <t>土地增值税</t>
  </si>
  <si>
    <t>14</t>
  </si>
  <si>
    <t>车船税</t>
  </si>
  <si>
    <t>18</t>
  </si>
  <si>
    <t>耕地占用税</t>
  </si>
  <si>
    <t>19</t>
  </si>
  <si>
    <t>契税</t>
  </si>
  <si>
    <t>99</t>
  </si>
  <si>
    <t>其他税收收入</t>
  </si>
  <si>
    <t>103</t>
  </si>
  <si>
    <t>非税收入</t>
  </si>
  <si>
    <t>02</t>
  </si>
  <si>
    <t>专项收入</t>
  </si>
  <si>
    <t>排污费收入</t>
  </si>
  <si>
    <r>
      <t xml:space="preserve"> </t>
    </r>
    <r>
      <rPr>
        <sz val="9"/>
        <rFont val="宋体"/>
        <family val="0"/>
      </rPr>
      <t>教育费附加收入</t>
    </r>
  </si>
  <si>
    <t>16</t>
  </si>
  <si>
    <t>地方教育附加收入</t>
  </si>
  <si>
    <t>15</t>
  </si>
  <si>
    <t>矿产资源专项收入</t>
  </si>
  <si>
    <t>残疾人就业保障金收入</t>
  </si>
  <si>
    <t>教育资金收入</t>
  </si>
  <si>
    <t>20</t>
  </si>
  <si>
    <t>农田水利建设资金收入</t>
  </si>
  <si>
    <t>21</t>
  </si>
  <si>
    <t>育林基金收入</t>
  </si>
  <si>
    <t>22</t>
  </si>
  <si>
    <t>森林植被恢复费</t>
  </si>
  <si>
    <t>23</t>
  </si>
  <si>
    <t>水利建设专项收入</t>
  </si>
  <si>
    <t>行政事业性收费收入</t>
  </si>
  <si>
    <t>05</t>
  </si>
  <si>
    <t>罚没收入</t>
  </si>
  <si>
    <t>国有资本经营收入</t>
  </si>
  <si>
    <r>
      <rPr>
        <sz val="10"/>
        <rFont val="宋体"/>
        <family val="0"/>
      </rPr>
      <t>国有资源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资产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有偿使用收入</t>
    </r>
  </si>
  <si>
    <t>其他收入</t>
  </si>
  <si>
    <t xml:space="preserve">    分征收部门：国税局</t>
  </si>
  <si>
    <t xml:space="preserve">               地税局</t>
  </si>
  <si>
    <t xml:space="preserve">               财政局</t>
  </si>
  <si>
    <t>二、上划中央收入</t>
  </si>
  <si>
    <t>增值税75%</t>
  </si>
  <si>
    <r>
      <t>消费税1</t>
    </r>
    <r>
      <rPr>
        <sz val="10"/>
        <rFont val="宋体"/>
        <family val="0"/>
      </rPr>
      <t>00%</t>
    </r>
  </si>
  <si>
    <t>企业所得税60%</t>
  </si>
  <si>
    <t>个人所得税60%</t>
  </si>
  <si>
    <t>三、上划省级收入</t>
  </si>
  <si>
    <r>
      <t xml:space="preserve"> </t>
    </r>
    <r>
      <rPr>
        <sz val="10"/>
        <rFont val="宋体"/>
        <family val="0"/>
      </rPr>
      <t xml:space="preserve"> 其中：</t>
    </r>
    <r>
      <rPr>
        <sz val="10"/>
        <rFont val="宋体"/>
        <family val="0"/>
      </rPr>
      <t>增值税</t>
    </r>
    <r>
      <rPr>
        <sz val="10"/>
        <rFont val="宋体"/>
        <family val="0"/>
      </rPr>
      <t>6.25</t>
    </r>
    <r>
      <rPr>
        <sz val="10"/>
        <rFont val="宋体"/>
        <family val="0"/>
      </rPr>
      <t>%</t>
    </r>
  </si>
  <si>
    <t>营业税25%</t>
  </si>
  <si>
    <t>企业所得税12%</t>
  </si>
  <si>
    <t>个人所得税12%</t>
  </si>
  <si>
    <t>资源税25%</t>
  </si>
  <si>
    <r>
      <t>城镇土地使用税3</t>
    </r>
    <r>
      <rPr>
        <sz val="10"/>
        <rFont val="宋体"/>
        <family val="0"/>
      </rPr>
      <t>0%</t>
    </r>
  </si>
  <si>
    <t>财政总收入合计</t>
  </si>
  <si>
    <t>税收收入占财政总收入比重为86.4%，比上年的85.5%提高0.9个百分点</t>
  </si>
  <si>
    <t>国税局</t>
  </si>
  <si>
    <t>地税局</t>
  </si>
  <si>
    <t>财政局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</si>
</sst>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8"/>
      <name val="Times New Roman"/>
      <family val="1"/>
    </font>
    <font>
      <b/>
      <sz val="12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7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9" fillId="22" borderId="0" applyNumberFormat="0" applyBorder="0" applyAlignment="0" applyProtection="0"/>
    <xf numFmtId="0" fontId="26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3"/>
    </xf>
    <xf numFmtId="49" fontId="4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1</v>
      </c>
      <c r="E1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>
        <v>6</v>
      </c>
    </row>
    <row r="5" spans="1:2" ht="14.25">
      <c r="A5" t="s">
        <v>7</v>
      </c>
      <c r="B5">
        <v>6</v>
      </c>
    </row>
    <row r="6" spans="1:2" ht="14.25">
      <c r="A6" t="s">
        <v>8</v>
      </c>
      <c r="B6">
        <v>522</v>
      </c>
    </row>
    <row r="7" spans="1:2" ht="14.25">
      <c r="A7" t="s">
        <v>9</v>
      </c>
      <c r="B7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showZeros="0" tabSelected="1" workbookViewId="0" topLeftCell="A1">
      <pane xSplit="4" ySplit="4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7" sqref="D37"/>
    </sheetView>
  </sheetViews>
  <sheetFormatPr defaultColWidth="9.00390625" defaultRowHeight="14.25"/>
  <cols>
    <col min="1" max="1" width="3.25390625" style="3" customWidth="1"/>
    <col min="2" max="3" width="3.125" style="3" customWidth="1"/>
    <col min="4" max="4" width="30.375" style="4" customWidth="1"/>
    <col min="5" max="8" width="12.625" style="3" customWidth="1"/>
    <col min="9" max="9" width="30.625" style="13" customWidth="1"/>
    <col min="10" max="16384" width="9.00390625" style="4" customWidth="1"/>
  </cols>
  <sheetData>
    <row r="1" spans="1:9" ht="32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1" customHeight="1">
      <c r="A2" s="32" t="s">
        <v>11</v>
      </c>
      <c r="B2" s="32"/>
      <c r="C2" s="32"/>
      <c r="E2" s="5"/>
      <c r="F2" s="5"/>
      <c r="G2" s="5"/>
      <c r="H2" s="5"/>
      <c r="I2" s="11" t="s">
        <v>12</v>
      </c>
    </row>
    <row r="3" spans="1:9" s="1" customFormat="1" ht="21" customHeight="1">
      <c r="A3" s="14" t="s">
        <v>13</v>
      </c>
      <c r="B3" s="15"/>
      <c r="C3" s="6"/>
      <c r="D3" s="33" t="s">
        <v>14</v>
      </c>
      <c r="E3" s="34" t="s">
        <v>15</v>
      </c>
      <c r="F3" s="33" t="s">
        <v>16</v>
      </c>
      <c r="G3" s="33"/>
      <c r="H3" s="33"/>
      <c r="I3" s="36" t="s">
        <v>17</v>
      </c>
    </row>
    <row r="4" spans="1:9" s="1" customFormat="1" ht="21" customHeight="1">
      <c r="A4" s="6" t="s">
        <v>18</v>
      </c>
      <c r="B4" s="6" t="s">
        <v>19</v>
      </c>
      <c r="C4" s="6" t="s">
        <v>20</v>
      </c>
      <c r="D4" s="33"/>
      <c r="E4" s="35"/>
      <c r="F4" s="6" t="s">
        <v>21</v>
      </c>
      <c r="G4" s="6" t="s">
        <v>22</v>
      </c>
      <c r="H4" s="6" t="s">
        <v>23</v>
      </c>
      <c r="I4" s="36"/>
    </row>
    <row r="5" spans="1:9" s="1" customFormat="1" ht="21" customHeight="1">
      <c r="A5" s="7"/>
      <c r="B5" s="7"/>
      <c r="C5" s="7"/>
      <c r="D5" s="16" t="s">
        <v>24</v>
      </c>
      <c r="E5" s="17">
        <f>E6+E27</f>
        <v>39444</v>
      </c>
      <c r="F5" s="17">
        <f>F6+F27</f>
        <v>42610</v>
      </c>
      <c r="G5" s="17">
        <f>F5-E5</f>
        <v>3166</v>
      </c>
      <c r="H5" s="18">
        <f>G5/E5*100</f>
        <v>8.026569313457053</v>
      </c>
      <c r="I5" s="29" t="s">
        <v>25</v>
      </c>
    </row>
    <row r="6" spans="1:9" s="1" customFormat="1" ht="21" customHeight="1">
      <c r="A6" s="7">
        <v>101</v>
      </c>
      <c r="B6" s="7"/>
      <c r="C6" s="7"/>
      <c r="D6" s="9" t="s">
        <v>26</v>
      </c>
      <c r="E6" s="17">
        <f>E7+E10+E11+E14+E17+E18+E19+E20+E21+E22+E23+E24+E25+E26</f>
        <v>29518</v>
      </c>
      <c r="F6" s="17">
        <f>F7+F10+F11+F14+F17+F18+F19+F20+F21+F22+F23+F24+F25+F26</f>
        <v>32180</v>
      </c>
      <c r="G6" s="17">
        <f aca="true" t="shared" si="0" ref="G6:G76">F6-E6</f>
        <v>2662</v>
      </c>
      <c r="H6" s="18">
        <f aca="true" t="shared" si="1" ref="H6:H76">G6/E6*100</f>
        <v>9.01822616708449</v>
      </c>
      <c r="I6" s="30"/>
    </row>
    <row r="7" spans="1:9" s="1" customFormat="1" ht="21" customHeight="1">
      <c r="A7" s="7"/>
      <c r="B7" s="7" t="s">
        <v>27</v>
      </c>
      <c r="C7" s="7"/>
      <c r="D7" s="8" t="s">
        <v>28</v>
      </c>
      <c r="E7" s="17">
        <f>E8+E9</f>
        <v>4412</v>
      </c>
      <c r="F7" s="17">
        <f>F8+F9</f>
        <v>5424</v>
      </c>
      <c r="G7" s="17">
        <f>G8+G9</f>
        <v>1012</v>
      </c>
      <c r="H7" s="18">
        <f t="shared" si="1"/>
        <v>22.937443336355397</v>
      </c>
      <c r="I7" s="24"/>
    </row>
    <row r="8" spans="1:9" s="1" customFormat="1" ht="21" customHeight="1">
      <c r="A8" s="7"/>
      <c r="B8" s="7"/>
      <c r="C8" s="7"/>
      <c r="D8" s="8" t="s">
        <v>29</v>
      </c>
      <c r="E8" s="17">
        <v>3535</v>
      </c>
      <c r="F8" s="17">
        <v>4344</v>
      </c>
      <c r="G8" s="17">
        <f t="shared" si="0"/>
        <v>809</v>
      </c>
      <c r="H8" s="18">
        <f t="shared" si="1"/>
        <v>22.885431400282886</v>
      </c>
      <c r="I8" s="24"/>
    </row>
    <row r="9" spans="1:9" s="1" customFormat="1" ht="21" customHeight="1">
      <c r="A9" s="7"/>
      <c r="B9" s="7"/>
      <c r="C9" s="7"/>
      <c r="D9" s="8" t="s">
        <v>30</v>
      </c>
      <c r="E9" s="17">
        <v>877</v>
      </c>
      <c r="F9" s="17">
        <v>1080</v>
      </c>
      <c r="G9" s="17">
        <f t="shared" si="0"/>
        <v>203</v>
      </c>
      <c r="H9" s="18">
        <f t="shared" si="1"/>
        <v>23.14709236031927</v>
      </c>
      <c r="I9" s="24"/>
    </row>
    <row r="10" spans="1:9" s="1" customFormat="1" ht="21" customHeight="1">
      <c r="A10" s="7"/>
      <c r="B10" s="7" t="s">
        <v>31</v>
      </c>
      <c r="C10" s="7"/>
      <c r="D10" s="8" t="s">
        <v>32</v>
      </c>
      <c r="E10" s="17">
        <v>9301</v>
      </c>
      <c r="F10" s="17">
        <v>9800</v>
      </c>
      <c r="G10" s="17">
        <f t="shared" si="0"/>
        <v>499</v>
      </c>
      <c r="H10" s="18">
        <f t="shared" si="1"/>
        <v>5.365014514568326</v>
      </c>
      <c r="I10" s="24"/>
    </row>
    <row r="11" spans="1:9" s="1" customFormat="1" ht="21" customHeight="1">
      <c r="A11" s="7"/>
      <c r="B11" s="7" t="s">
        <v>33</v>
      </c>
      <c r="C11" s="7"/>
      <c r="D11" s="8" t="s">
        <v>34</v>
      </c>
      <c r="E11" s="17">
        <f>E12+E13</f>
        <v>2718</v>
      </c>
      <c r="F11" s="17">
        <f>F12+F13</f>
        <v>3161</v>
      </c>
      <c r="G11" s="17">
        <f t="shared" si="0"/>
        <v>443</v>
      </c>
      <c r="H11" s="18">
        <f t="shared" si="1"/>
        <v>16.298749080206036</v>
      </c>
      <c r="I11" s="24"/>
    </row>
    <row r="12" spans="1:9" s="2" customFormat="1" ht="21" customHeight="1">
      <c r="A12" s="19"/>
      <c r="B12" s="19"/>
      <c r="C12" s="19"/>
      <c r="D12" s="20" t="s">
        <v>35</v>
      </c>
      <c r="E12" s="17">
        <v>1676</v>
      </c>
      <c r="F12" s="17">
        <v>2061</v>
      </c>
      <c r="G12" s="17">
        <f t="shared" si="0"/>
        <v>385</v>
      </c>
      <c r="H12" s="18">
        <f t="shared" si="1"/>
        <v>22.971360381861576</v>
      </c>
      <c r="I12" s="24"/>
    </row>
    <row r="13" spans="1:9" s="2" customFormat="1" ht="21" customHeight="1">
      <c r="A13" s="19"/>
      <c r="B13" s="19"/>
      <c r="C13" s="19"/>
      <c r="D13" s="20" t="s">
        <v>36</v>
      </c>
      <c r="E13" s="17">
        <v>1042</v>
      </c>
      <c r="F13" s="17">
        <v>1100</v>
      </c>
      <c r="G13" s="17">
        <f t="shared" si="0"/>
        <v>58</v>
      </c>
      <c r="H13" s="18">
        <f t="shared" si="1"/>
        <v>5.566218809980806</v>
      </c>
      <c r="I13" s="24"/>
    </row>
    <row r="14" spans="1:9" s="1" customFormat="1" ht="21" customHeight="1">
      <c r="A14" s="7"/>
      <c r="B14" s="7" t="s">
        <v>37</v>
      </c>
      <c r="C14" s="7"/>
      <c r="D14" s="8" t="s">
        <v>38</v>
      </c>
      <c r="E14" s="17">
        <f>E15+E16</f>
        <v>954</v>
      </c>
      <c r="F14" s="17">
        <f>F15+F16</f>
        <v>1000</v>
      </c>
      <c r="G14" s="17">
        <f t="shared" si="0"/>
        <v>46</v>
      </c>
      <c r="H14" s="18">
        <f t="shared" si="1"/>
        <v>4.821802935010482</v>
      </c>
      <c r="I14" s="24"/>
    </row>
    <row r="15" spans="1:9" s="2" customFormat="1" ht="21" customHeight="1">
      <c r="A15" s="19"/>
      <c r="B15" s="19"/>
      <c r="C15" s="19"/>
      <c r="D15" s="20" t="s">
        <v>35</v>
      </c>
      <c r="E15" s="17"/>
      <c r="F15" s="17"/>
      <c r="G15" s="17">
        <f t="shared" si="0"/>
        <v>0</v>
      </c>
      <c r="H15" s="18"/>
      <c r="I15" s="24"/>
    </row>
    <row r="16" spans="1:9" s="2" customFormat="1" ht="21" customHeight="1">
      <c r="A16" s="19"/>
      <c r="B16" s="19"/>
      <c r="C16" s="19"/>
      <c r="D16" s="20" t="s">
        <v>36</v>
      </c>
      <c r="E16" s="17">
        <v>954</v>
      </c>
      <c r="F16" s="17">
        <v>1000</v>
      </c>
      <c r="G16" s="17">
        <f t="shared" si="0"/>
        <v>46</v>
      </c>
      <c r="H16" s="18">
        <f t="shared" si="1"/>
        <v>4.821802935010482</v>
      </c>
      <c r="I16" s="24"/>
    </row>
    <row r="17" spans="1:9" s="1" customFormat="1" ht="21" customHeight="1">
      <c r="A17" s="7"/>
      <c r="B17" s="7" t="s">
        <v>39</v>
      </c>
      <c r="C17" s="7"/>
      <c r="D17" s="8" t="s">
        <v>40</v>
      </c>
      <c r="E17" s="17">
        <v>1353</v>
      </c>
      <c r="F17" s="17">
        <v>1420</v>
      </c>
      <c r="G17" s="17">
        <f t="shared" si="0"/>
        <v>67</v>
      </c>
      <c r="H17" s="18">
        <f t="shared" si="1"/>
        <v>4.951958610495196</v>
      </c>
      <c r="I17" s="24"/>
    </row>
    <row r="18" spans="1:9" s="1" customFormat="1" ht="21" customHeight="1">
      <c r="A18" s="7"/>
      <c r="B18" s="7" t="s">
        <v>41</v>
      </c>
      <c r="C18" s="7"/>
      <c r="D18" s="8" t="s">
        <v>42</v>
      </c>
      <c r="E18" s="17">
        <v>2102</v>
      </c>
      <c r="F18" s="17">
        <v>2220</v>
      </c>
      <c r="G18" s="17">
        <f t="shared" si="0"/>
        <v>118</v>
      </c>
      <c r="H18" s="18">
        <f t="shared" si="1"/>
        <v>5.613701236917222</v>
      </c>
      <c r="I18" s="24"/>
    </row>
    <row r="19" spans="1:9" s="1" customFormat="1" ht="21" customHeight="1">
      <c r="A19" s="7"/>
      <c r="B19" s="7" t="s">
        <v>43</v>
      </c>
      <c r="C19" s="7"/>
      <c r="D19" s="8" t="s">
        <v>44</v>
      </c>
      <c r="E19" s="17">
        <v>769</v>
      </c>
      <c r="F19" s="17">
        <v>850</v>
      </c>
      <c r="G19" s="17">
        <f t="shared" si="0"/>
        <v>81</v>
      </c>
      <c r="H19" s="18">
        <f t="shared" si="1"/>
        <v>10.533159947984396</v>
      </c>
      <c r="I19" s="24"/>
    </row>
    <row r="20" spans="1:9" s="1" customFormat="1" ht="21" customHeight="1">
      <c r="A20" s="7"/>
      <c r="B20" s="7" t="s">
        <v>45</v>
      </c>
      <c r="C20" s="7"/>
      <c r="D20" s="8" t="s">
        <v>46</v>
      </c>
      <c r="E20" s="17">
        <v>324</v>
      </c>
      <c r="F20" s="17">
        <v>345</v>
      </c>
      <c r="G20" s="17">
        <f t="shared" si="0"/>
        <v>21</v>
      </c>
      <c r="H20" s="18">
        <f t="shared" si="1"/>
        <v>6.481481481481481</v>
      </c>
      <c r="I20" s="24"/>
    </row>
    <row r="21" spans="1:9" s="1" customFormat="1" ht="21" customHeight="1">
      <c r="A21" s="7"/>
      <c r="B21" s="7" t="s">
        <v>47</v>
      </c>
      <c r="C21" s="7"/>
      <c r="D21" s="8" t="s">
        <v>48</v>
      </c>
      <c r="E21" s="17">
        <v>964</v>
      </c>
      <c r="F21" s="17">
        <v>1015</v>
      </c>
      <c r="G21" s="17">
        <f t="shared" si="0"/>
        <v>51</v>
      </c>
      <c r="H21" s="18">
        <f t="shared" si="1"/>
        <v>5.29045643153527</v>
      </c>
      <c r="I21" s="24"/>
    </row>
    <row r="22" spans="1:9" s="1" customFormat="1" ht="21" customHeight="1">
      <c r="A22" s="7"/>
      <c r="B22" s="7" t="s">
        <v>49</v>
      </c>
      <c r="C22" s="7"/>
      <c r="D22" s="8" t="s">
        <v>50</v>
      </c>
      <c r="E22" s="17">
        <v>1763</v>
      </c>
      <c r="F22" s="17">
        <v>1860</v>
      </c>
      <c r="G22" s="17">
        <f t="shared" si="0"/>
        <v>97</v>
      </c>
      <c r="H22" s="18">
        <f t="shared" si="1"/>
        <v>5.501985252410663</v>
      </c>
      <c r="I22" s="24"/>
    </row>
    <row r="23" spans="1:9" s="1" customFormat="1" ht="21" customHeight="1">
      <c r="A23" s="7"/>
      <c r="B23" s="7" t="s">
        <v>51</v>
      </c>
      <c r="C23" s="7"/>
      <c r="D23" s="8" t="s">
        <v>52</v>
      </c>
      <c r="E23" s="17">
        <v>648</v>
      </c>
      <c r="F23" s="17">
        <v>685</v>
      </c>
      <c r="G23" s="17">
        <f t="shared" si="0"/>
        <v>37</v>
      </c>
      <c r="H23" s="18">
        <f t="shared" si="1"/>
        <v>5.709876543209877</v>
      </c>
      <c r="I23" s="24"/>
    </row>
    <row r="24" spans="1:9" s="1" customFormat="1" ht="21" customHeight="1">
      <c r="A24" s="7"/>
      <c r="B24" s="7" t="s">
        <v>53</v>
      </c>
      <c r="C24" s="7"/>
      <c r="D24" s="8" t="s">
        <v>54</v>
      </c>
      <c r="E24" s="17">
        <v>1488</v>
      </c>
      <c r="F24" s="17">
        <v>1600</v>
      </c>
      <c r="G24" s="17">
        <f t="shared" si="0"/>
        <v>112</v>
      </c>
      <c r="H24" s="18">
        <f t="shared" si="1"/>
        <v>7.526881720430108</v>
      </c>
      <c r="I24" s="24"/>
    </row>
    <row r="25" spans="1:9" s="1" customFormat="1" ht="21" customHeight="1">
      <c r="A25" s="7"/>
      <c r="B25" s="7" t="s">
        <v>55</v>
      </c>
      <c r="C25" s="7"/>
      <c r="D25" s="8" t="s">
        <v>56</v>
      </c>
      <c r="E25" s="17">
        <v>2722</v>
      </c>
      <c r="F25" s="17">
        <v>2800</v>
      </c>
      <c r="G25" s="17">
        <f t="shared" si="0"/>
        <v>78</v>
      </c>
      <c r="H25" s="18">
        <f t="shared" si="1"/>
        <v>2.865540044085231</v>
      </c>
      <c r="I25" s="24"/>
    </row>
    <row r="26" spans="1:9" s="1" customFormat="1" ht="21" customHeight="1">
      <c r="A26" s="7"/>
      <c r="B26" s="7" t="s">
        <v>57</v>
      </c>
      <c r="C26" s="7"/>
      <c r="D26" s="8" t="s">
        <v>58</v>
      </c>
      <c r="E26" s="17"/>
      <c r="F26" s="17"/>
      <c r="G26" s="17">
        <f t="shared" si="0"/>
        <v>0</v>
      </c>
      <c r="H26" s="18"/>
      <c r="I26" s="24"/>
    </row>
    <row r="27" spans="1:9" s="1" customFormat="1" ht="21" customHeight="1">
      <c r="A27" s="7" t="s">
        <v>59</v>
      </c>
      <c r="B27" s="7"/>
      <c r="C27" s="7"/>
      <c r="D27" s="9" t="s">
        <v>60</v>
      </c>
      <c r="E27" s="17">
        <f>E28+E39+E40+E41+E42+E43</f>
        <v>9926</v>
      </c>
      <c r="F27" s="17">
        <f>F28+F39+F40+F41+F42+F43</f>
        <v>10430</v>
      </c>
      <c r="G27" s="17">
        <f t="shared" si="0"/>
        <v>504</v>
      </c>
      <c r="H27" s="18">
        <f t="shared" si="1"/>
        <v>5.077574047954866</v>
      </c>
      <c r="I27" s="24"/>
    </row>
    <row r="28" spans="1:9" s="1" customFormat="1" ht="21" customHeight="1">
      <c r="A28" s="7"/>
      <c r="B28" s="7" t="s">
        <v>61</v>
      </c>
      <c r="C28" s="7"/>
      <c r="D28" s="8" t="s">
        <v>62</v>
      </c>
      <c r="E28" s="17">
        <f>SUM(E29:E38)</f>
        <v>4054</v>
      </c>
      <c r="F28" s="17">
        <f>SUM(F29:F38)</f>
        <v>3788</v>
      </c>
      <c r="G28" s="17">
        <f>SUM(G29:G38)</f>
        <v>-256</v>
      </c>
      <c r="H28" s="18">
        <f t="shared" si="1"/>
        <v>-6.3147508633448455</v>
      </c>
      <c r="I28" s="24"/>
    </row>
    <row r="29" spans="1:9" s="1" customFormat="1" ht="21" customHeight="1">
      <c r="A29" s="7"/>
      <c r="B29" s="7"/>
      <c r="C29" s="7" t="s">
        <v>27</v>
      </c>
      <c r="D29" s="20" t="s">
        <v>63</v>
      </c>
      <c r="E29" s="17">
        <v>240</v>
      </c>
      <c r="F29" s="17">
        <v>258</v>
      </c>
      <c r="G29" s="17">
        <f t="shared" si="0"/>
        <v>18</v>
      </c>
      <c r="H29" s="18">
        <f t="shared" si="1"/>
        <v>7.5</v>
      </c>
      <c r="I29" s="24"/>
    </row>
    <row r="30" spans="1:9" s="1" customFormat="1" ht="21" customHeight="1">
      <c r="A30" s="7"/>
      <c r="B30" s="7"/>
      <c r="C30" s="7" t="s">
        <v>31</v>
      </c>
      <c r="D30" s="21" t="s">
        <v>64</v>
      </c>
      <c r="E30" s="17">
        <v>980</v>
      </c>
      <c r="F30" s="17">
        <v>1030</v>
      </c>
      <c r="G30" s="17">
        <f t="shared" si="0"/>
        <v>50</v>
      </c>
      <c r="H30" s="18">
        <f t="shared" si="1"/>
        <v>5.1020408163265305</v>
      </c>
      <c r="I30" s="24"/>
    </row>
    <row r="31" spans="1:9" s="1" customFormat="1" ht="21" customHeight="1">
      <c r="A31" s="7"/>
      <c r="B31" s="7"/>
      <c r="C31" s="7" t="s">
        <v>65</v>
      </c>
      <c r="D31" s="20" t="s">
        <v>66</v>
      </c>
      <c r="E31" s="17">
        <v>664</v>
      </c>
      <c r="F31" s="17">
        <v>700</v>
      </c>
      <c r="G31" s="17">
        <f aca="true" t="shared" si="2" ref="G31:G38">F31-E31</f>
        <v>36</v>
      </c>
      <c r="H31" s="18">
        <f t="shared" si="1"/>
        <v>5.421686746987952</v>
      </c>
      <c r="I31" s="24"/>
    </row>
    <row r="32" spans="1:9" s="1" customFormat="1" ht="21" customHeight="1">
      <c r="A32" s="7"/>
      <c r="B32" s="7"/>
      <c r="C32" s="7" t="s">
        <v>67</v>
      </c>
      <c r="D32" s="20" t="s">
        <v>68</v>
      </c>
      <c r="E32" s="17">
        <v>10</v>
      </c>
      <c r="F32" s="17"/>
      <c r="G32" s="17"/>
      <c r="H32" s="18">
        <f t="shared" si="1"/>
        <v>0</v>
      </c>
      <c r="I32" s="24"/>
    </row>
    <row r="33" spans="1:9" s="1" customFormat="1" ht="21" customHeight="1">
      <c r="A33" s="7"/>
      <c r="B33" s="7"/>
      <c r="C33" s="7" t="s">
        <v>53</v>
      </c>
      <c r="D33" s="20" t="s">
        <v>69</v>
      </c>
      <c r="E33" s="17">
        <v>295</v>
      </c>
      <c r="F33" s="17">
        <v>300</v>
      </c>
      <c r="G33" s="17">
        <f t="shared" si="2"/>
        <v>5</v>
      </c>
      <c r="H33" s="18">
        <f t="shared" si="1"/>
        <v>1.694915254237288</v>
      </c>
      <c r="I33" s="24"/>
    </row>
    <row r="34" spans="1:9" s="1" customFormat="1" ht="21" customHeight="1">
      <c r="A34" s="7"/>
      <c r="B34" s="7"/>
      <c r="C34" s="7" t="s">
        <v>55</v>
      </c>
      <c r="D34" s="20" t="s">
        <v>70</v>
      </c>
      <c r="E34" s="17">
        <v>503</v>
      </c>
      <c r="F34" s="17">
        <v>500</v>
      </c>
      <c r="G34" s="17">
        <f t="shared" si="2"/>
        <v>-3</v>
      </c>
      <c r="H34" s="18">
        <f t="shared" si="1"/>
        <v>-0.5964214711729622</v>
      </c>
      <c r="I34" s="24"/>
    </row>
    <row r="35" spans="1:9" s="1" customFormat="1" ht="21" customHeight="1">
      <c r="A35" s="7"/>
      <c r="B35" s="7"/>
      <c r="C35" s="7" t="s">
        <v>71</v>
      </c>
      <c r="D35" s="20" t="s">
        <v>72</v>
      </c>
      <c r="E35" s="17">
        <v>503</v>
      </c>
      <c r="F35" s="17">
        <v>500</v>
      </c>
      <c r="G35" s="17">
        <f t="shared" si="2"/>
        <v>-3</v>
      </c>
      <c r="H35" s="18">
        <f t="shared" si="1"/>
        <v>-0.5964214711729622</v>
      </c>
      <c r="I35" s="24"/>
    </row>
    <row r="36" spans="1:9" s="1" customFormat="1" ht="21" customHeight="1">
      <c r="A36" s="7"/>
      <c r="B36" s="7"/>
      <c r="C36" s="7" t="s">
        <v>73</v>
      </c>
      <c r="D36" s="20" t="s">
        <v>74</v>
      </c>
      <c r="E36" s="17">
        <v>331</v>
      </c>
      <c r="F36" s="17"/>
      <c r="G36" s="17">
        <f t="shared" si="2"/>
        <v>-331</v>
      </c>
      <c r="H36" s="18">
        <f t="shared" si="1"/>
        <v>-100</v>
      </c>
      <c r="I36" s="24"/>
    </row>
    <row r="37" spans="1:9" s="1" customFormat="1" ht="21" customHeight="1">
      <c r="A37" s="7"/>
      <c r="B37" s="7"/>
      <c r="C37" s="7" t="s">
        <v>75</v>
      </c>
      <c r="D37" s="20" t="s">
        <v>76</v>
      </c>
      <c r="E37" s="17">
        <v>126</v>
      </c>
      <c r="F37" s="17">
        <v>100</v>
      </c>
      <c r="G37" s="17">
        <f t="shared" si="2"/>
        <v>-26</v>
      </c>
      <c r="H37" s="18">
        <f t="shared" si="1"/>
        <v>-20.634920634920633</v>
      </c>
      <c r="I37" s="24"/>
    </row>
    <row r="38" spans="1:9" s="1" customFormat="1" ht="21" customHeight="1">
      <c r="A38" s="7"/>
      <c r="B38" s="7"/>
      <c r="C38" s="7" t="s">
        <v>77</v>
      </c>
      <c r="D38" s="20" t="s">
        <v>78</v>
      </c>
      <c r="E38" s="17">
        <v>402</v>
      </c>
      <c r="F38" s="17">
        <v>400</v>
      </c>
      <c r="G38" s="17">
        <f t="shared" si="2"/>
        <v>-2</v>
      </c>
      <c r="H38" s="18">
        <f t="shared" si="1"/>
        <v>-0.4975124378109453</v>
      </c>
      <c r="I38" s="24"/>
    </row>
    <row r="39" spans="1:9" s="1" customFormat="1" ht="21" customHeight="1">
      <c r="A39" s="7"/>
      <c r="B39" s="7" t="s">
        <v>33</v>
      </c>
      <c r="C39" s="7"/>
      <c r="D39" s="8" t="s">
        <v>79</v>
      </c>
      <c r="E39" s="17">
        <v>2719</v>
      </c>
      <c r="F39" s="17">
        <v>3000</v>
      </c>
      <c r="G39" s="17">
        <f t="shared" si="0"/>
        <v>281</v>
      </c>
      <c r="H39" s="18">
        <f t="shared" si="1"/>
        <v>10.334681868333947</v>
      </c>
      <c r="I39" s="24"/>
    </row>
    <row r="40" spans="1:9" s="1" customFormat="1" ht="21" customHeight="1">
      <c r="A40" s="7"/>
      <c r="B40" s="7" t="s">
        <v>80</v>
      </c>
      <c r="C40" s="7"/>
      <c r="D40" s="8" t="s">
        <v>81</v>
      </c>
      <c r="E40" s="17">
        <v>2781</v>
      </c>
      <c r="F40" s="17">
        <v>3000</v>
      </c>
      <c r="G40" s="17">
        <f t="shared" si="0"/>
        <v>219</v>
      </c>
      <c r="H40" s="18">
        <f t="shared" si="1"/>
        <v>7.874865156418555</v>
      </c>
      <c r="I40" s="24"/>
    </row>
    <row r="41" spans="1:9" s="1" customFormat="1" ht="21" customHeight="1">
      <c r="A41" s="7"/>
      <c r="B41" s="7" t="s">
        <v>37</v>
      </c>
      <c r="C41" s="7"/>
      <c r="D41" s="8" t="s">
        <v>82</v>
      </c>
      <c r="E41" s="17"/>
      <c r="F41" s="17"/>
      <c r="G41" s="17">
        <f t="shared" si="0"/>
        <v>0</v>
      </c>
      <c r="H41" s="18"/>
      <c r="I41" s="24"/>
    </row>
    <row r="42" spans="1:9" s="1" customFormat="1" ht="21" customHeight="1">
      <c r="A42" s="7"/>
      <c r="B42" s="7" t="s">
        <v>39</v>
      </c>
      <c r="C42" s="7"/>
      <c r="D42" s="22" t="s">
        <v>83</v>
      </c>
      <c r="E42" s="17">
        <v>351</v>
      </c>
      <c r="F42" s="17">
        <v>360</v>
      </c>
      <c r="G42" s="17">
        <f t="shared" si="0"/>
        <v>9</v>
      </c>
      <c r="H42" s="18">
        <f t="shared" si="1"/>
        <v>2.564102564102564</v>
      </c>
      <c r="I42" s="24"/>
    </row>
    <row r="43" spans="1:9" s="1" customFormat="1" ht="21" customHeight="1">
      <c r="A43" s="7"/>
      <c r="B43" s="7" t="s">
        <v>57</v>
      </c>
      <c r="C43" s="7"/>
      <c r="D43" s="8" t="s">
        <v>84</v>
      </c>
      <c r="E43" s="17">
        <v>21</v>
      </c>
      <c r="F43" s="17">
        <v>282</v>
      </c>
      <c r="G43" s="17">
        <f t="shared" si="0"/>
        <v>261</v>
      </c>
      <c r="H43" s="18">
        <f t="shared" si="1"/>
        <v>1242.857142857143</v>
      </c>
      <c r="I43" s="24"/>
    </row>
    <row r="44" spans="1:9" s="1" customFormat="1" ht="21" customHeight="1">
      <c r="A44" s="7"/>
      <c r="B44" s="7"/>
      <c r="C44" s="7"/>
      <c r="D44" s="23"/>
      <c r="E44" s="17"/>
      <c r="F44" s="17"/>
      <c r="G44" s="17">
        <f t="shared" si="0"/>
        <v>0</v>
      </c>
      <c r="H44" s="18"/>
      <c r="I44" s="24"/>
    </row>
    <row r="45" spans="1:9" s="1" customFormat="1" ht="21" customHeight="1">
      <c r="A45" s="7"/>
      <c r="B45" s="7"/>
      <c r="C45" s="7"/>
      <c r="D45" s="23" t="s">
        <v>85</v>
      </c>
      <c r="E45" s="17">
        <f>E7+E12+E15</f>
        <v>6088</v>
      </c>
      <c r="F45" s="17">
        <f>F7+F12+F15</f>
        <v>7485</v>
      </c>
      <c r="G45" s="17">
        <f t="shared" si="0"/>
        <v>1397</v>
      </c>
      <c r="H45" s="18">
        <f t="shared" si="1"/>
        <v>22.946780551905388</v>
      </c>
      <c r="I45" s="24"/>
    </row>
    <row r="46" spans="1:9" s="1" customFormat="1" ht="21" customHeight="1">
      <c r="A46" s="7"/>
      <c r="B46" s="7"/>
      <c r="C46" s="7"/>
      <c r="D46" s="23" t="s">
        <v>86</v>
      </c>
      <c r="E46" s="17">
        <f>E10+E13+E16+E17+E18+E19+E20+E21+E22+E23+E24+E25+E26+E30+E31</f>
        <v>25074</v>
      </c>
      <c r="F46" s="17">
        <f>F10+F13+F16+F17+F18+F19+F20+F21+F22+F23+F24+F25+F26+F30+F31</f>
        <v>26425</v>
      </c>
      <c r="G46" s="17">
        <f t="shared" si="0"/>
        <v>1351</v>
      </c>
      <c r="H46" s="18">
        <f t="shared" si="1"/>
        <v>5.388051367950865</v>
      </c>
      <c r="I46" s="24"/>
    </row>
    <row r="47" spans="1:9" s="1" customFormat="1" ht="21" customHeight="1">
      <c r="A47" s="7"/>
      <c r="B47" s="7"/>
      <c r="C47" s="7"/>
      <c r="D47" s="23" t="s">
        <v>87</v>
      </c>
      <c r="E47" s="17">
        <f>E29+E32+E33+E34+E35+E36+E37+E38+E39+E40+E41+E42+E43</f>
        <v>8282</v>
      </c>
      <c r="F47" s="17">
        <f>F29+F32+F33+F34+F35+F36+F37+F38+F39+F40+F41+F42+F43</f>
        <v>8700</v>
      </c>
      <c r="G47" s="17">
        <f t="shared" si="0"/>
        <v>418</v>
      </c>
      <c r="H47" s="18">
        <f t="shared" si="1"/>
        <v>5.047090074861145</v>
      </c>
      <c r="I47" s="24"/>
    </row>
    <row r="48" spans="1:9" s="1" customFormat="1" ht="21" customHeight="1">
      <c r="A48" s="7"/>
      <c r="B48" s="7"/>
      <c r="C48" s="7"/>
      <c r="D48" s="23"/>
      <c r="E48" s="17"/>
      <c r="F48" s="17"/>
      <c r="G48" s="17">
        <f t="shared" si="0"/>
        <v>0</v>
      </c>
      <c r="H48" s="18"/>
      <c r="I48" s="24"/>
    </row>
    <row r="49" spans="1:9" s="1" customFormat="1" ht="21" customHeight="1">
      <c r="A49" s="7"/>
      <c r="B49" s="7"/>
      <c r="C49" s="7"/>
      <c r="D49" s="16" t="s">
        <v>88</v>
      </c>
      <c r="E49" s="17">
        <f>E50+E51+E52+E55</f>
        <v>22030</v>
      </c>
      <c r="F49" s="17">
        <f>F50+F51+F52+F55</f>
        <v>26324</v>
      </c>
      <c r="G49" s="17">
        <f t="shared" si="0"/>
        <v>4294</v>
      </c>
      <c r="H49" s="18">
        <f t="shared" si="1"/>
        <v>19.491602360417613</v>
      </c>
      <c r="I49" s="24"/>
    </row>
    <row r="50" spans="1:9" s="1" customFormat="1" ht="21" customHeight="1">
      <c r="A50" s="7"/>
      <c r="B50" s="7"/>
      <c r="C50" s="7"/>
      <c r="D50" s="23" t="s">
        <v>89</v>
      </c>
      <c r="E50" s="17">
        <v>14137</v>
      </c>
      <c r="F50" s="17">
        <v>17378</v>
      </c>
      <c r="G50" s="17">
        <f t="shared" si="0"/>
        <v>3241</v>
      </c>
      <c r="H50" s="18">
        <f t="shared" si="1"/>
        <v>22.92565607979062</v>
      </c>
      <c r="I50" s="24"/>
    </row>
    <row r="51" spans="1:9" s="1" customFormat="1" ht="21" customHeight="1">
      <c r="A51" s="7"/>
      <c r="B51" s="7"/>
      <c r="C51" s="7"/>
      <c r="D51" s="23" t="s">
        <v>90</v>
      </c>
      <c r="E51" s="17">
        <v>25</v>
      </c>
      <c r="F51" s="17">
        <v>30</v>
      </c>
      <c r="G51" s="17">
        <f t="shared" si="0"/>
        <v>5</v>
      </c>
      <c r="H51" s="18">
        <f t="shared" si="1"/>
        <v>20</v>
      </c>
      <c r="I51" s="24"/>
    </row>
    <row r="52" spans="1:9" s="1" customFormat="1" ht="21" customHeight="1">
      <c r="A52" s="7"/>
      <c r="B52" s="7"/>
      <c r="C52" s="7"/>
      <c r="D52" s="23" t="s">
        <v>91</v>
      </c>
      <c r="E52" s="17">
        <f>E53+E54</f>
        <v>5824</v>
      </c>
      <c r="F52" s="17">
        <f>F53+F54</f>
        <v>6773</v>
      </c>
      <c r="G52" s="17">
        <f t="shared" si="0"/>
        <v>949</v>
      </c>
      <c r="H52" s="18">
        <f t="shared" si="1"/>
        <v>16.294642857142858</v>
      </c>
      <c r="I52" s="24"/>
    </row>
    <row r="53" spans="1:9" s="1" customFormat="1" ht="21" customHeight="1">
      <c r="A53" s="7"/>
      <c r="B53" s="7"/>
      <c r="C53" s="7"/>
      <c r="D53" s="20" t="s">
        <v>35</v>
      </c>
      <c r="E53" s="17">
        <v>3591</v>
      </c>
      <c r="F53" s="17">
        <v>4416</v>
      </c>
      <c r="G53" s="17">
        <f t="shared" si="0"/>
        <v>825</v>
      </c>
      <c r="H53" s="18">
        <f t="shared" si="1"/>
        <v>22.974101921470343</v>
      </c>
      <c r="I53" s="24"/>
    </row>
    <row r="54" spans="1:9" s="1" customFormat="1" ht="21" customHeight="1">
      <c r="A54" s="7"/>
      <c r="B54" s="7"/>
      <c r="C54" s="7"/>
      <c r="D54" s="20" t="s">
        <v>36</v>
      </c>
      <c r="E54" s="17">
        <v>2233</v>
      </c>
      <c r="F54" s="17">
        <v>2357</v>
      </c>
      <c r="G54" s="17">
        <f t="shared" si="0"/>
        <v>124</v>
      </c>
      <c r="H54" s="18">
        <f t="shared" si="1"/>
        <v>5.553067622033139</v>
      </c>
      <c r="I54" s="24"/>
    </row>
    <row r="55" spans="1:9" s="1" customFormat="1" ht="21" customHeight="1">
      <c r="A55" s="7"/>
      <c r="B55" s="7"/>
      <c r="C55" s="7"/>
      <c r="D55" s="23" t="s">
        <v>92</v>
      </c>
      <c r="E55" s="17">
        <f>E56+E57</f>
        <v>2044</v>
      </c>
      <c r="F55" s="17">
        <f>F56+F57</f>
        <v>2143</v>
      </c>
      <c r="G55" s="17">
        <f t="shared" si="0"/>
        <v>99</v>
      </c>
      <c r="H55" s="18">
        <f t="shared" si="1"/>
        <v>4.843444227005871</v>
      </c>
      <c r="I55" s="24"/>
    </row>
    <row r="56" spans="1:9" s="1" customFormat="1" ht="21" customHeight="1">
      <c r="A56" s="7"/>
      <c r="B56" s="7"/>
      <c r="C56" s="7"/>
      <c r="D56" s="20" t="s">
        <v>35</v>
      </c>
      <c r="E56" s="17"/>
      <c r="F56" s="17"/>
      <c r="G56" s="17">
        <f t="shared" si="0"/>
        <v>0</v>
      </c>
      <c r="H56" s="18"/>
      <c r="I56" s="24"/>
    </row>
    <row r="57" spans="1:9" s="1" customFormat="1" ht="21" customHeight="1">
      <c r="A57" s="7"/>
      <c r="B57" s="7"/>
      <c r="C57" s="7"/>
      <c r="D57" s="20" t="s">
        <v>36</v>
      </c>
      <c r="E57" s="17">
        <v>2044</v>
      </c>
      <c r="F57" s="17">
        <v>2143</v>
      </c>
      <c r="G57" s="17">
        <f t="shared" si="0"/>
        <v>99</v>
      </c>
      <c r="H57" s="18">
        <f t="shared" si="1"/>
        <v>4.843444227005871</v>
      </c>
      <c r="I57" s="24"/>
    </row>
    <row r="58" spans="1:9" s="1" customFormat="1" ht="21" customHeight="1">
      <c r="A58" s="7"/>
      <c r="B58" s="7"/>
      <c r="C58" s="7"/>
      <c r="D58" s="23"/>
      <c r="E58" s="17"/>
      <c r="F58" s="17"/>
      <c r="G58" s="17">
        <f t="shared" si="0"/>
        <v>0</v>
      </c>
      <c r="H58" s="18"/>
      <c r="I58" s="24"/>
    </row>
    <row r="59" spans="1:9" s="1" customFormat="1" ht="21" customHeight="1">
      <c r="A59" s="7"/>
      <c r="B59" s="7"/>
      <c r="C59" s="7"/>
      <c r="D59" s="16" t="s">
        <v>93</v>
      </c>
      <c r="E59" s="17">
        <f>E60+E63+E64+E67+E70+E71</f>
        <v>7009</v>
      </c>
      <c r="F59" s="17">
        <f>F60+F63+F64+F67+F70+F71</f>
        <v>7766</v>
      </c>
      <c r="G59" s="17">
        <f>G60+G63+G64+G67+G70+G71</f>
        <v>757</v>
      </c>
      <c r="H59" s="18">
        <f t="shared" si="1"/>
        <v>10.80039948637466</v>
      </c>
      <c r="I59" s="24"/>
    </row>
    <row r="60" spans="1:9" s="1" customFormat="1" ht="21" customHeight="1">
      <c r="A60" s="7"/>
      <c r="B60" s="7"/>
      <c r="C60" s="7"/>
      <c r="D60" s="23" t="s">
        <v>28</v>
      </c>
      <c r="E60" s="17">
        <f>E61+E62</f>
        <v>1471</v>
      </c>
      <c r="F60" s="17">
        <f>F61+F62</f>
        <v>1808</v>
      </c>
      <c r="G60" s="17">
        <f t="shared" si="0"/>
        <v>337</v>
      </c>
      <c r="H60" s="18">
        <f t="shared" si="1"/>
        <v>22.90958531611149</v>
      </c>
      <c r="I60" s="24"/>
    </row>
    <row r="61" spans="1:9" s="1" customFormat="1" ht="21" customHeight="1">
      <c r="A61" s="7"/>
      <c r="B61" s="7"/>
      <c r="C61" s="7"/>
      <c r="D61" s="8" t="s">
        <v>94</v>
      </c>
      <c r="E61" s="17">
        <v>1178</v>
      </c>
      <c r="F61" s="17">
        <v>1448</v>
      </c>
      <c r="G61" s="17">
        <f t="shared" si="0"/>
        <v>270</v>
      </c>
      <c r="H61" s="18"/>
      <c r="I61" s="24"/>
    </row>
    <row r="62" spans="1:9" s="1" customFormat="1" ht="21" customHeight="1">
      <c r="A62" s="7"/>
      <c r="B62" s="7"/>
      <c r="C62" s="7"/>
      <c r="D62" s="8" t="s">
        <v>30</v>
      </c>
      <c r="E62" s="17">
        <v>293</v>
      </c>
      <c r="F62" s="17">
        <v>360</v>
      </c>
      <c r="G62" s="17">
        <f t="shared" si="0"/>
        <v>67</v>
      </c>
      <c r="H62" s="18"/>
      <c r="I62" s="24"/>
    </row>
    <row r="63" spans="1:9" s="1" customFormat="1" ht="21" customHeight="1">
      <c r="A63" s="7"/>
      <c r="B63" s="7"/>
      <c r="C63" s="7"/>
      <c r="D63" s="23" t="s">
        <v>95</v>
      </c>
      <c r="E63" s="17">
        <v>3100</v>
      </c>
      <c r="F63" s="17">
        <v>3267</v>
      </c>
      <c r="G63" s="17">
        <f t="shared" si="0"/>
        <v>167</v>
      </c>
      <c r="H63" s="18">
        <f t="shared" si="1"/>
        <v>5.387096774193548</v>
      </c>
      <c r="I63" s="24"/>
    </row>
    <row r="64" spans="1:9" s="1" customFormat="1" ht="21" customHeight="1">
      <c r="A64" s="7"/>
      <c r="B64" s="7"/>
      <c r="C64" s="7"/>
      <c r="D64" s="23" t="s">
        <v>96</v>
      </c>
      <c r="E64" s="17">
        <f>E65+E66</f>
        <v>1165</v>
      </c>
      <c r="F64" s="17">
        <f>F65+F66</f>
        <v>1354</v>
      </c>
      <c r="G64" s="17">
        <f t="shared" si="0"/>
        <v>189</v>
      </c>
      <c r="H64" s="18">
        <f t="shared" si="1"/>
        <v>16.223175965665234</v>
      </c>
      <c r="I64" s="24"/>
    </row>
    <row r="65" spans="1:9" s="1" customFormat="1" ht="21" customHeight="1">
      <c r="A65" s="7"/>
      <c r="B65" s="7"/>
      <c r="C65" s="7"/>
      <c r="D65" s="20" t="s">
        <v>35</v>
      </c>
      <c r="E65" s="17">
        <v>718</v>
      </c>
      <c r="F65" s="17">
        <v>883</v>
      </c>
      <c r="G65" s="17">
        <f t="shared" si="0"/>
        <v>165</v>
      </c>
      <c r="H65" s="18">
        <f t="shared" si="1"/>
        <v>22.98050139275766</v>
      </c>
      <c r="I65" s="24"/>
    </row>
    <row r="66" spans="1:9" s="1" customFormat="1" ht="21" customHeight="1">
      <c r="A66" s="7"/>
      <c r="B66" s="7"/>
      <c r="C66" s="7"/>
      <c r="D66" s="20" t="s">
        <v>36</v>
      </c>
      <c r="E66" s="17">
        <v>447</v>
      </c>
      <c r="F66" s="17">
        <v>471</v>
      </c>
      <c r="G66" s="17">
        <f t="shared" si="0"/>
        <v>24</v>
      </c>
      <c r="H66" s="18">
        <f t="shared" si="1"/>
        <v>5.369127516778524</v>
      </c>
      <c r="I66" s="24"/>
    </row>
    <row r="67" spans="1:9" s="1" customFormat="1" ht="21" customHeight="1">
      <c r="A67" s="7"/>
      <c r="B67" s="7"/>
      <c r="C67" s="7"/>
      <c r="D67" s="23" t="s">
        <v>97</v>
      </c>
      <c r="E67" s="17">
        <f>E68+E69</f>
        <v>409</v>
      </c>
      <c r="F67" s="17">
        <f>F68+F69</f>
        <v>429</v>
      </c>
      <c r="G67" s="17">
        <f t="shared" si="0"/>
        <v>20</v>
      </c>
      <c r="H67" s="18">
        <f t="shared" si="1"/>
        <v>4.88997555012225</v>
      </c>
      <c r="I67" s="24"/>
    </row>
    <row r="68" spans="1:9" s="1" customFormat="1" ht="21" customHeight="1">
      <c r="A68" s="7"/>
      <c r="B68" s="7"/>
      <c r="C68" s="7"/>
      <c r="D68" s="20" t="s">
        <v>35</v>
      </c>
      <c r="E68" s="17"/>
      <c r="F68" s="17"/>
      <c r="G68" s="17">
        <f t="shared" si="0"/>
        <v>0</v>
      </c>
      <c r="H68" s="18"/>
      <c r="I68" s="24"/>
    </row>
    <row r="69" spans="1:9" s="1" customFormat="1" ht="21" customHeight="1">
      <c r="A69" s="7"/>
      <c r="B69" s="7"/>
      <c r="C69" s="7"/>
      <c r="D69" s="20" t="s">
        <v>36</v>
      </c>
      <c r="E69" s="17">
        <v>409</v>
      </c>
      <c r="F69" s="17">
        <v>429</v>
      </c>
      <c r="G69" s="17">
        <f t="shared" si="0"/>
        <v>20</v>
      </c>
      <c r="H69" s="18">
        <f t="shared" si="1"/>
        <v>4.88997555012225</v>
      </c>
      <c r="I69" s="24"/>
    </row>
    <row r="70" spans="1:9" s="1" customFormat="1" ht="21" customHeight="1">
      <c r="A70" s="7"/>
      <c r="B70" s="7"/>
      <c r="C70" s="7"/>
      <c r="D70" s="23" t="s">
        <v>98</v>
      </c>
      <c r="E70" s="17">
        <v>451</v>
      </c>
      <c r="F70" s="17">
        <v>473</v>
      </c>
      <c r="G70" s="17">
        <f t="shared" si="0"/>
        <v>22</v>
      </c>
      <c r="H70" s="18">
        <f t="shared" si="1"/>
        <v>4.878048780487805</v>
      </c>
      <c r="I70" s="24"/>
    </row>
    <row r="71" spans="1:9" s="1" customFormat="1" ht="21" customHeight="1">
      <c r="A71" s="7"/>
      <c r="B71" s="7"/>
      <c r="C71" s="7"/>
      <c r="D71" s="8" t="s">
        <v>99</v>
      </c>
      <c r="E71" s="17">
        <v>413</v>
      </c>
      <c r="F71" s="17">
        <v>435</v>
      </c>
      <c r="G71" s="17">
        <f t="shared" si="0"/>
        <v>22</v>
      </c>
      <c r="H71" s="18">
        <f t="shared" si="1"/>
        <v>5.326876513317192</v>
      </c>
      <c r="I71" s="24"/>
    </row>
    <row r="72" spans="1:9" s="1" customFormat="1" ht="21" customHeight="1">
      <c r="A72" s="7"/>
      <c r="B72" s="7"/>
      <c r="C72" s="7"/>
      <c r="D72" s="23"/>
      <c r="E72" s="17"/>
      <c r="F72" s="17"/>
      <c r="G72" s="17">
        <f t="shared" si="0"/>
        <v>0</v>
      </c>
      <c r="H72" s="18"/>
      <c r="I72" s="24"/>
    </row>
    <row r="73" spans="1:9" s="12" customFormat="1" ht="21" customHeight="1">
      <c r="A73" s="25"/>
      <c r="B73" s="25"/>
      <c r="C73" s="25"/>
      <c r="D73" s="26" t="s">
        <v>100</v>
      </c>
      <c r="E73" s="17">
        <f>E5+E49+E59</f>
        <v>68483</v>
      </c>
      <c r="F73" s="17">
        <f>F5+F49+F59</f>
        <v>76700</v>
      </c>
      <c r="G73" s="17">
        <f t="shared" si="0"/>
        <v>8217</v>
      </c>
      <c r="H73" s="18">
        <f t="shared" si="1"/>
        <v>11.998598192252091</v>
      </c>
      <c r="I73" s="29" t="s">
        <v>101</v>
      </c>
    </row>
    <row r="74" spans="1:9" s="1" customFormat="1" ht="21" customHeight="1">
      <c r="A74" s="7"/>
      <c r="B74" s="7"/>
      <c r="C74" s="7"/>
      <c r="D74" s="27" t="s">
        <v>102</v>
      </c>
      <c r="E74" s="17">
        <f>E7+E12+E15+E50+E51+E53+E56+E60+E65+E68</f>
        <v>26030</v>
      </c>
      <c r="F74" s="17">
        <f>F7+F12+F15+F50+F51+F53+F56+F60+F65+F68</f>
        <v>32000</v>
      </c>
      <c r="G74" s="17">
        <f t="shared" si="0"/>
        <v>5970</v>
      </c>
      <c r="H74" s="18">
        <f t="shared" si="1"/>
        <v>22.935074913561277</v>
      </c>
      <c r="I74" s="30"/>
    </row>
    <row r="75" spans="1:9" s="1" customFormat="1" ht="21" customHeight="1">
      <c r="A75" s="7"/>
      <c r="B75" s="7"/>
      <c r="C75" s="7"/>
      <c r="D75" s="27" t="s">
        <v>103</v>
      </c>
      <c r="E75" s="17">
        <f>E46+E54+E57+E63+E66+E69+E70+E71</f>
        <v>34171</v>
      </c>
      <c r="F75" s="17">
        <f>F46+F54+F57+F63+F66+F69+F70+F71</f>
        <v>36000</v>
      </c>
      <c r="G75" s="17">
        <f t="shared" si="0"/>
        <v>1829</v>
      </c>
      <c r="H75" s="18">
        <f t="shared" si="1"/>
        <v>5.352491879078751</v>
      </c>
      <c r="I75" s="24"/>
    </row>
    <row r="76" spans="1:9" s="1" customFormat="1" ht="21" customHeight="1">
      <c r="A76" s="7"/>
      <c r="B76" s="7"/>
      <c r="C76" s="7"/>
      <c r="D76" s="27" t="s">
        <v>104</v>
      </c>
      <c r="E76" s="17">
        <f>E47</f>
        <v>8282</v>
      </c>
      <c r="F76" s="17">
        <f>F47</f>
        <v>8700</v>
      </c>
      <c r="G76" s="17">
        <f t="shared" si="0"/>
        <v>418</v>
      </c>
      <c r="H76" s="18">
        <f t="shared" si="1"/>
        <v>5.047090074861145</v>
      </c>
      <c r="I76" s="24"/>
    </row>
    <row r="77" spans="1:9" s="1" customFormat="1" ht="21" customHeight="1">
      <c r="A77" s="28"/>
      <c r="B77" s="28"/>
      <c r="C77" s="28"/>
      <c r="E77" s="5"/>
      <c r="F77" s="5"/>
      <c r="G77" s="5"/>
      <c r="H77" s="5"/>
      <c r="I77" s="10"/>
    </row>
    <row r="78" spans="1:9" s="1" customFormat="1" ht="21" customHeight="1">
      <c r="A78" s="28"/>
      <c r="B78" s="28"/>
      <c r="C78" s="28"/>
      <c r="E78" s="5"/>
      <c r="F78" s="5"/>
      <c r="G78" s="5"/>
      <c r="H78" s="5"/>
      <c r="I78" s="10"/>
    </row>
    <row r="79" spans="1:9" s="1" customFormat="1" ht="21" customHeight="1">
      <c r="A79" s="28"/>
      <c r="B79" s="28"/>
      <c r="C79" s="28"/>
      <c r="E79" s="5"/>
      <c r="F79" s="5"/>
      <c r="G79" s="5"/>
      <c r="H79" s="5"/>
      <c r="I79" s="10"/>
    </row>
    <row r="80" spans="1:9" s="1" customFormat="1" ht="21" customHeight="1">
      <c r="A80" s="28"/>
      <c r="B80" s="28"/>
      <c r="C80" s="28"/>
      <c r="E80" s="5"/>
      <c r="F80" s="5"/>
      <c r="G80" s="5"/>
      <c r="H80" s="5"/>
      <c r="I80" s="10"/>
    </row>
    <row r="81" spans="1:9" s="1" customFormat="1" ht="21" customHeight="1">
      <c r="A81" s="28"/>
      <c r="B81" s="28"/>
      <c r="C81" s="28"/>
      <c r="E81" s="5"/>
      <c r="F81" s="5"/>
      <c r="G81" s="5"/>
      <c r="H81" s="5"/>
      <c r="I81" s="10"/>
    </row>
    <row r="82" spans="1:9" s="1" customFormat="1" ht="21" customHeight="1">
      <c r="A82" s="28"/>
      <c r="B82" s="28"/>
      <c r="C82" s="28"/>
      <c r="E82" s="5"/>
      <c r="F82" s="5"/>
      <c r="G82" s="5"/>
      <c r="H82" s="5"/>
      <c r="I82" s="10"/>
    </row>
    <row r="83" spans="1:9" s="1" customFormat="1" ht="21" customHeight="1">
      <c r="A83" s="28"/>
      <c r="B83" s="28"/>
      <c r="C83" s="28"/>
      <c r="E83" s="5"/>
      <c r="F83" s="5"/>
      <c r="G83" s="5"/>
      <c r="H83" s="5"/>
      <c r="I83" s="10"/>
    </row>
    <row r="84" spans="1:9" s="1" customFormat="1" ht="21" customHeight="1">
      <c r="A84" s="28"/>
      <c r="B84" s="28"/>
      <c r="C84" s="28"/>
      <c r="E84" s="5"/>
      <c r="F84" s="5"/>
      <c r="G84" s="5"/>
      <c r="H84" s="5"/>
      <c r="I84" s="10"/>
    </row>
    <row r="85" spans="1:9" s="1" customFormat="1" ht="21" customHeight="1">
      <c r="A85" s="28"/>
      <c r="B85" s="28"/>
      <c r="C85" s="28"/>
      <c r="E85" s="5"/>
      <c r="F85" s="5"/>
      <c r="G85" s="5"/>
      <c r="H85" s="5"/>
      <c r="I85" s="10"/>
    </row>
    <row r="86" spans="1:9" s="1" customFormat="1" ht="21" customHeight="1">
      <c r="A86" s="28"/>
      <c r="B86" s="28"/>
      <c r="C86" s="28"/>
      <c r="E86" s="5"/>
      <c r="F86" s="5"/>
      <c r="G86" s="5"/>
      <c r="H86" s="5"/>
      <c r="I86" s="10"/>
    </row>
    <row r="87" spans="1:9" s="1" customFormat="1" ht="21" customHeight="1">
      <c r="A87" s="28"/>
      <c r="B87" s="28"/>
      <c r="C87" s="28"/>
      <c r="E87" s="5"/>
      <c r="F87" s="5"/>
      <c r="G87" s="5"/>
      <c r="H87" s="5"/>
      <c r="I87" s="10"/>
    </row>
    <row r="88" spans="1:9" s="1" customFormat="1" ht="21" customHeight="1">
      <c r="A88" s="28"/>
      <c r="B88" s="28"/>
      <c r="C88" s="28"/>
      <c r="E88" s="5"/>
      <c r="F88" s="5"/>
      <c r="G88" s="5"/>
      <c r="H88" s="5"/>
      <c r="I88" s="10"/>
    </row>
    <row r="89" spans="1:9" s="1" customFormat="1" ht="21" customHeight="1">
      <c r="A89" s="28"/>
      <c r="B89" s="28"/>
      <c r="C89" s="28"/>
      <c r="E89" s="5"/>
      <c r="F89" s="5"/>
      <c r="G89" s="5"/>
      <c r="H89" s="5"/>
      <c r="I89" s="10"/>
    </row>
    <row r="90" spans="1:9" s="1" customFormat="1" ht="21" customHeight="1">
      <c r="A90" s="28"/>
      <c r="B90" s="28"/>
      <c r="C90" s="28"/>
      <c r="E90" s="5"/>
      <c r="F90" s="5"/>
      <c r="G90" s="5"/>
      <c r="H90" s="5"/>
      <c r="I90" s="10"/>
    </row>
    <row r="91" spans="1:9" s="1" customFormat="1" ht="21" customHeight="1">
      <c r="A91" s="28"/>
      <c r="B91" s="28"/>
      <c r="C91" s="28"/>
      <c r="E91" s="5"/>
      <c r="F91" s="5"/>
      <c r="G91" s="5"/>
      <c r="H91" s="5"/>
      <c r="I91" s="10"/>
    </row>
    <row r="92" spans="1:9" s="1" customFormat="1" ht="21" customHeight="1">
      <c r="A92" s="28"/>
      <c r="B92" s="28"/>
      <c r="C92" s="28"/>
      <c r="E92" s="5"/>
      <c r="F92" s="5"/>
      <c r="G92" s="5"/>
      <c r="H92" s="5"/>
      <c r="I92" s="10"/>
    </row>
    <row r="93" spans="1:9" s="1" customFormat="1" ht="21" customHeight="1">
      <c r="A93" s="28"/>
      <c r="B93" s="28"/>
      <c r="C93" s="28"/>
      <c r="E93" s="5"/>
      <c r="F93" s="5"/>
      <c r="G93" s="5"/>
      <c r="H93" s="5"/>
      <c r="I93" s="10"/>
    </row>
    <row r="94" spans="1:9" s="1" customFormat="1" ht="21" customHeight="1">
      <c r="A94" s="28"/>
      <c r="B94" s="28"/>
      <c r="C94" s="28"/>
      <c r="E94" s="5"/>
      <c r="F94" s="5"/>
      <c r="G94" s="5"/>
      <c r="H94" s="5"/>
      <c r="I94" s="10"/>
    </row>
    <row r="95" spans="1:9" s="1" customFormat="1" ht="21" customHeight="1">
      <c r="A95" s="28"/>
      <c r="B95" s="28"/>
      <c r="C95" s="28"/>
      <c r="E95" s="5"/>
      <c r="F95" s="5"/>
      <c r="G95" s="5"/>
      <c r="H95" s="5"/>
      <c r="I95" s="10"/>
    </row>
    <row r="96" spans="1:9" s="1" customFormat="1" ht="21" customHeight="1">
      <c r="A96" s="28"/>
      <c r="B96" s="28"/>
      <c r="C96" s="28"/>
      <c r="E96" s="5"/>
      <c r="F96" s="5"/>
      <c r="G96" s="5"/>
      <c r="H96" s="5"/>
      <c r="I96" s="10"/>
    </row>
    <row r="97" spans="1:9" s="1" customFormat="1" ht="21" customHeight="1">
      <c r="A97" s="28"/>
      <c r="B97" s="28"/>
      <c r="C97" s="28"/>
      <c r="E97" s="5"/>
      <c r="F97" s="5"/>
      <c r="G97" s="5"/>
      <c r="H97" s="5"/>
      <c r="I97" s="10"/>
    </row>
    <row r="98" spans="1:9" s="1" customFormat="1" ht="21" customHeight="1">
      <c r="A98" s="28"/>
      <c r="B98" s="28"/>
      <c r="C98" s="28"/>
      <c r="E98" s="5"/>
      <c r="F98" s="5"/>
      <c r="G98" s="5"/>
      <c r="H98" s="5"/>
      <c r="I98" s="10"/>
    </row>
    <row r="99" spans="1:9" s="1" customFormat="1" ht="21" customHeight="1">
      <c r="A99" s="28"/>
      <c r="B99" s="28"/>
      <c r="C99" s="28"/>
      <c r="E99" s="5"/>
      <c r="F99" s="5"/>
      <c r="G99" s="5"/>
      <c r="H99" s="5"/>
      <c r="I99" s="10"/>
    </row>
    <row r="100" spans="1:9" s="1" customFormat="1" ht="21" customHeight="1">
      <c r="A100" s="28"/>
      <c r="B100" s="28"/>
      <c r="C100" s="28"/>
      <c r="E100" s="5"/>
      <c r="F100" s="5"/>
      <c r="G100" s="5"/>
      <c r="H100" s="5"/>
      <c r="I100" s="10"/>
    </row>
    <row r="101" spans="1:9" s="1" customFormat="1" ht="21" customHeight="1">
      <c r="A101" s="28"/>
      <c r="B101" s="28"/>
      <c r="C101" s="28"/>
      <c r="E101" s="5"/>
      <c r="F101" s="5"/>
      <c r="G101" s="5"/>
      <c r="H101" s="5"/>
      <c r="I101" s="10"/>
    </row>
    <row r="102" spans="1:9" s="1" customFormat="1" ht="21" customHeight="1">
      <c r="A102" s="28"/>
      <c r="B102" s="28"/>
      <c r="C102" s="28"/>
      <c r="E102" s="5"/>
      <c r="F102" s="5"/>
      <c r="G102" s="5"/>
      <c r="H102" s="5"/>
      <c r="I102" s="10"/>
    </row>
    <row r="103" spans="1:9" s="1" customFormat="1" ht="21" customHeight="1">
      <c r="A103" s="28"/>
      <c r="B103" s="28"/>
      <c r="C103" s="28"/>
      <c r="E103" s="5"/>
      <c r="F103" s="5"/>
      <c r="G103" s="5"/>
      <c r="H103" s="5"/>
      <c r="I103" s="10"/>
    </row>
    <row r="104" spans="1:9" s="1" customFormat="1" ht="21" customHeight="1">
      <c r="A104" s="28"/>
      <c r="B104" s="28"/>
      <c r="C104" s="28"/>
      <c r="E104" s="5"/>
      <c r="F104" s="5"/>
      <c r="G104" s="5"/>
      <c r="H104" s="5"/>
      <c r="I104" s="10"/>
    </row>
    <row r="105" spans="1:9" s="1" customFormat="1" ht="22.5" customHeight="1">
      <c r="A105" s="28"/>
      <c r="B105" s="28"/>
      <c r="C105" s="28"/>
      <c r="E105" s="5"/>
      <c r="F105" s="5"/>
      <c r="G105" s="5"/>
      <c r="H105" s="5"/>
      <c r="I105" s="10"/>
    </row>
    <row r="106" spans="1:9" s="1" customFormat="1" ht="22.5" customHeight="1">
      <c r="A106" s="28"/>
      <c r="B106" s="28"/>
      <c r="C106" s="28"/>
      <c r="E106" s="5"/>
      <c r="F106" s="5"/>
      <c r="G106" s="5"/>
      <c r="H106" s="5"/>
      <c r="I106" s="10"/>
    </row>
    <row r="107" spans="1:9" s="1" customFormat="1" ht="22.5" customHeight="1">
      <c r="A107" s="28"/>
      <c r="B107" s="28"/>
      <c r="C107" s="28"/>
      <c r="E107" s="5"/>
      <c r="F107" s="5"/>
      <c r="G107" s="5"/>
      <c r="H107" s="5"/>
      <c r="I107" s="10"/>
    </row>
    <row r="108" spans="1:9" s="1" customFormat="1" ht="22.5" customHeight="1">
      <c r="A108" s="28"/>
      <c r="B108" s="28"/>
      <c r="C108" s="28"/>
      <c r="E108" s="5"/>
      <c r="F108" s="5"/>
      <c r="G108" s="5"/>
      <c r="H108" s="5"/>
      <c r="I108" s="10"/>
    </row>
    <row r="109" spans="1:9" s="1" customFormat="1" ht="22.5" customHeight="1">
      <c r="A109" s="28"/>
      <c r="B109" s="28"/>
      <c r="C109" s="28"/>
      <c r="E109" s="5"/>
      <c r="F109" s="5"/>
      <c r="G109" s="5"/>
      <c r="H109" s="5"/>
      <c r="I109" s="10"/>
    </row>
    <row r="110" spans="1:9" s="1" customFormat="1" ht="22.5" customHeight="1">
      <c r="A110" s="28"/>
      <c r="B110" s="28"/>
      <c r="C110" s="28"/>
      <c r="E110" s="5"/>
      <c r="F110" s="5"/>
      <c r="G110" s="5"/>
      <c r="H110" s="5"/>
      <c r="I110" s="10"/>
    </row>
    <row r="111" spans="1:9" s="1" customFormat="1" ht="22.5" customHeight="1">
      <c r="A111" s="28"/>
      <c r="B111" s="28"/>
      <c r="C111" s="28"/>
      <c r="E111" s="5"/>
      <c r="F111" s="5"/>
      <c r="G111" s="5"/>
      <c r="H111" s="5"/>
      <c r="I111" s="10"/>
    </row>
    <row r="112" spans="1:9" s="1" customFormat="1" ht="22.5" customHeight="1">
      <c r="A112" s="28"/>
      <c r="B112" s="28"/>
      <c r="C112" s="28"/>
      <c r="E112" s="5"/>
      <c r="F112" s="5"/>
      <c r="G112" s="5"/>
      <c r="H112" s="5"/>
      <c r="I112" s="10"/>
    </row>
    <row r="113" spans="1:9" s="1" customFormat="1" ht="22.5" customHeight="1">
      <c r="A113" s="28"/>
      <c r="B113" s="28"/>
      <c r="C113" s="28"/>
      <c r="E113" s="5"/>
      <c r="F113" s="5"/>
      <c r="G113" s="5"/>
      <c r="H113" s="5"/>
      <c r="I113" s="10"/>
    </row>
    <row r="114" spans="1:9" s="1" customFormat="1" ht="22.5" customHeight="1">
      <c r="A114" s="28"/>
      <c r="B114" s="28"/>
      <c r="C114" s="28"/>
      <c r="E114" s="5"/>
      <c r="F114" s="5"/>
      <c r="G114" s="5"/>
      <c r="H114" s="5"/>
      <c r="I114" s="10"/>
    </row>
    <row r="115" spans="1:9" s="1" customFormat="1" ht="22.5" customHeight="1">
      <c r="A115" s="28"/>
      <c r="B115" s="28"/>
      <c r="C115" s="28"/>
      <c r="E115" s="5"/>
      <c r="F115" s="5"/>
      <c r="G115" s="5"/>
      <c r="H115" s="5"/>
      <c r="I115" s="10"/>
    </row>
    <row r="116" spans="1:9" s="1" customFormat="1" ht="22.5" customHeight="1">
      <c r="A116" s="28"/>
      <c r="B116" s="28"/>
      <c r="C116" s="28"/>
      <c r="E116" s="5"/>
      <c r="F116" s="5"/>
      <c r="G116" s="5"/>
      <c r="H116" s="5"/>
      <c r="I116" s="10"/>
    </row>
    <row r="117" spans="1:9" s="1" customFormat="1" ht="22.5" customHeight="1">
      <c r="A117" s="28"/>
      <c r="B117" s="28"/>
      <c r="C117" s="28"/>
      <c r="E117" s="5"/>
      <c r="F117" s="5"/>
      <c r="G117" s="5"/>
      <c r="H117" s="5"/>
      <c r="I117" s="10"/>
    </row>
    <row r="118" spans="1:9" s="1" customFormat="1" ht="22.5" customHeight="1">
      <c r="A118" s="28"/>
      <c r="B118" s="28"/>
      <c r="C118" s="28"/>
      <c r="E118" s="5"/>
      <c r="F118" s="5"/>
      <c r="G118" s="5"/>
      <c r="H118" s="5"/>
      <c r="I118" s="10"/>
    </row>
    <row r="119" spans="1:9" s="1" customFormat="1" ht="22.5" customHeight="1">
      <c r="A119" s="28"/>
      <c r="B119" s="28"/>
      <c r="C119" s="28"/>
      <c r="E119" s="5"/>
      <c r="F119" s="5"/>
      <c r="G119" s="5"/>
      <c r="H119" s="5"/>
      <c r="I119" s="10"/>
    </row>
    <row r="120" spans="1:9" s="1" customFormat="1" ht="22.5" customHeight="1">
      <c r="A120" s="28"/>
      <c r="B120" s="28"/>
      <c r="C120" s="28"/>
      <c r="E120" s="5"/>
      <c r="F120" s="5"/>
      <c r="G120" s="5"/>
      <c r="H120" s="5"/>
      <c r="I120" s="10"/>
    </row>
    <row r="121" spans="1:9" s="1" customFormat="1" ht="22.5" customHeight="1">
      <c r="A121" s="28"/>
      <c r="B121" s="28"/>
      <c r="C121" s="28"/>
      <c r="E121" s="5"/>
      <c r="F121" s="5"/>
      <c r="G121" s="5"/>
      <c r="H121" s="5"/>
      <c r="I121" s="10"/>
    </row>
    <row r="122" spans="1:9" s="1" customFormat="1" ht="22.5" customHeight="1">
      <c r="A122" s="28"/>
      <c r="B122" s="28"/>
      <c r="C122" s="28"/>
      <c r="E122" s="5"/>
      <c r="F122" s="5"/>
      <c r="G122" s="5"/>
      <c r="H122" s="5"/>
      <c r="I122" s="10"/>
    </row>
    <row r="123" spans="1:9" s="1" customFormat="1" ht="22.5" customHeight="1">
      <c r="A123" s="28"/>
      <c r="B123" s="28"/>
      <c r="C123" s="28"/>
      <c r="E123" s="5"/>
      <c r="F123" s="5"/>
      <c r="G123" s="5"/>
      <c r="H123" s="5"/>
      <c r="I123" s="10"/>
    </row>
    <row r="124" spans="1:9" s="1" customFormat="1" ht="22.5" customHeight="1">
      <c r="A124" s="5"/>
      <c r="B124" s="5"/>
      <c r="C124" s="5"/>
      <c r="E124" s="5"/>
      <c r="F124" s="5"/>
      <c r="G124" s="5"/>
      <c r="H124" s="5"/>
      <c r="I124" s="10"/>
    </row>
    <row r="125" spans="1:9" s="1" customFormat="1" ht="22.5" customHeight="1">
      <c r="A125" s="5"/>
      <c r="B125" s="5"/>
      <c r="C125" s="5"/>
      <c r="E125" s="5"/>
      <c r="F125" s="5"/>
      <c r="G125" s="5"/>
      <c r="H125" s="5"/>
      <c r="I125" s="10"/>
    </row>
    <row r="126" spans="1:9" s="1" customFormat="1" ht="22.5" customHeight="1">
      <c r="A126" s="5"/>
      <c r="B126" s="5"/>
      <c r="C126" s="5"/>
      <c r="E126" s="5"/>
      <c r="F126" s="5"/>
      <c r="G126" s="5"/>
      <c r="H126" s="5"/>
      <c r="I126" s="10"/>
    </row>
    <row r="127" spans="1:9" s="1" customFormat="1" ht="22.5" customHeight="1">
      <c r="A127" s="5"/>
      <c r="B127" s="5"/>
      <c r="C127" s="5"/>
      <c r="E127" s="5"/>
      <c r="F127" s="5"/>
      <c r="G127" s="5"/>
      <c r="H127" s="5"/>
      <c r="I127" s="10"/>
    </row>
    <row r="128" spans="1:9" s="1" customFormat="1" ht="22.5" customHeight="1">
      <c r="A128" s="5"/>
      <c r="B128" s="5"/>
      <c r="C128" s="5"/>
      <c r="E128" s="5"/>
      <c r="F128" s="5"/>
      <c r="G128" s="5"/>
      <c r="H128" s="5"/>
      <c r="I128" s="10"/>
    </row>
    <row r="129" spans="1:9" s="1" customFormat="1" ht="22.5" customHeight="1">
      <c r="A129" s="5"/>
      <c r="B129" s="5"/>
      <c r="C129" s="5"/>
      <c r="E129" s="5"/>
      <c r="F129" s="5"/>
      <c r="G129" s="5"/>
      <c r="H129" s="5"/>
      <c r="I129" s="10"/>
    </row>
    <row r="130" spans="1:9" s="1" customFormat="1" ht="22.5" customHeight="1">
      <c r="A130" s="5"/>
      <c r="B130" s="5"/>
      <c r="C130" s="5"/>
      <c r="E130" s="5"/>
      <c r="F130" s="5"/>
      <c r="G130" s="5"/>
      <c r="H130" s="5"/>
      <c r="I130" s="10"/>
    </row>
    <row r="131" spans="1:9" s="1" customFormat="1" ht="22.5" customHeight="1">
      <c r="A131" s="5"/>
      <c r="B131" s="5"/>
      <c r="C131" s="5"/>
      <c r="E131" s="5"/>
      <c r="F131" s="5"/>
      <c r="G131" s="5"/>
      <c r="H131" s="5"/>
      <c r="I131" s="10"/>
    </row>
    <row r="132" spans="1:9" s="1" customFormat="1" ht="22.5" customHeight="1">
      <c r="A132" s="5"/>
      <c r="B132" s="5"/>
      <c r="C132" s="5"/>
      <c r="E132" s="5"/>
      <c r="F132" s="5"/>
      <c r="G132" s="5"/>
      <c r="H132" s="5"/>
      <c r="I132" s="10"/>
    </row>
    <row r="133" spans="1:9" s="1" customFormat="1" ht="22.5" customHeight="1">
      <c r="A133" s="5"/>
      <c r="B133" s="5"/>
      <c r="C133" s="5"/>
      <c r="E133" s="5"/>
      <c r="F133" s="5"/>
      <c r="G133" s="5"/>
      <c r="H133" s="5"/>
      <c r="I133" s="10"/>
    </row>
    <row r="134" spans="1:9" s="1" customFormat="1" ht="22.5" customHeight="1">
      <c r="A134" s="5"/>
      <c r="B134" s="5"/>
      <c r="C134" s="5"/>
      <c r="E134" s="5"/>
      <c r="F134" s="5"/>
      <c r="G134" s="5"/>
      <c r="H134" s="5"/>
      <c r="I134" s="10"/>
    </row>
    <row r="135" spans="1:9" s="1" customFormat="1" ht="22.5" customHeight="1">
      <c r="A135" s="5"/>
      <c r="B135" s="5"/>
      <c r="C135" s="5"/>
      <c r="E135" s="5"/>
      <c r="F135" s="5"/>
      <c r="G135" s="5"/>
      <c r="H135" s="5"/>
      <c r="I135" s="10"/>
    </row>
  </sheetData>
  <sheetProtection/>
  <mergeCells count="8">
    <mergeCell ref="I5:I6"/>
    <mergeCell ref="I73:I74"/>
    <mergeCell ref="A1:I1"/>
    <mergeCell ref="A2:C2"/>
    <mergeCell ref="F3:H3"/>
    <mergeCell ref="D3:D4"/>
    <mergeCell ref="E3:E4"/>
    <mergeCell ref="I3:I4"/>
  </mergeCells>
  <printOptions/>
  <pageMargins left="0.71" right="0.71" top="0.75" bottom="0.67" header="0.31" footer="0.47"/>
  <pageSetup firstPageNumber="14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临湘市财政局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陈三雄</dc:creator>
  <cp:keywords/>
  <dc:description/>
  <cp:lastModifiedBy>X</cp:lastModifiedBy>
  <cp:lastPrinted>2016-05-25T07:05:10Z</cp:lastPrinted>
  <dcterms:created xsi:type="dcterms:W3CDTF">2001-03-06T02:29:25Z</dcterms:created>
  <dcterms:modified xsi:type="dcterms:W3CDTF">2016-09-09T00:30:36Z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