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<sst xmlns="http://schemas.openxmlformats.org/spreadsheetml/2006/main" count="98" uniqueCount="91">
  <si>
    <r>
      <rPr>
        <sz val="18"/>
        <rFont val="Times New Roman"/>
        <charset val="0"/>
      </rPr>
      <t>2019</t>
    </r>
    <r>
      <rPr>
        <sz val="18"/>
        <rFont val="黑体"/>
        <charset val="134"/>
      </rPr>
      <t>年公共财政收入计划安排表</t>
    </r>
  </si>
  <si>
    <t>表一</t>
  </si>
  <si>
    <t>单位：万元</t>
  </si>
  <si>
    <t>科目编码</t>
  </si>
  <si>
    <t>预    算    科    目</t>
  </si>
  <si>
    <t>2018年实际</t>
  </si>
  <si>
    <t>2019年安排</t>
  </si>
  <si>
    <t>备     注</t>
  </si>
  <si>
    <t>类</t>
  </si>
  <si>
    <t>款</t>
  </si>
  <si>
    <t>项</t>
  </si>
  <si>
    <t>计划数</t>
  </si>
  <si>
    <t>增加额</t>
  </si>
  <si>
    <t>增长%</t>
  </si>
  <si>
    <t>一、地方公共收入合计</t>
  </si>
  <si>
    <t>税收收入占地方固定收入比重为74.9%，比上年的73.2%提高1.7个百分点</t>
  </si>
  <si>
    <t>税收收入</t>
  </si>
  <si>
    <t>01</t>
  </si>
  <si>
    <t>增值税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</si>
  <si>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其中：</t>
    </r>
    <r>
      <rPr>
        <sz val="10"/>
        <rFont val="宋体"/>
        <charset val="134"/>
      </rPr>
      <t>增值税</t>
    </r>
    <r>
      <rPr>
        <sz val="10"/>
        <rFont val="宋体"/>
        <charset val="134"/>
      </rPr>
      <t>37.</t>
    </r>
    <r>
      <rPr>
        <sz val="10"/>
        <rFont val="宋体"/>
        <charset val="134"/>
      </rPr>
      <t>5%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</si>
  <si>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改征增值税</t>
    </r>
    <r>
      <rPr>
        <sz val="10"/>
        <rFont val="宋体"/>
        <charset val="134"/>
      </rPr>
      <t>37.5%</t>
    </r>
  </si>
  <si>
    <t>03</t>
  </si>
  <si>
    <r>
      <rPr>
        <sz val="10"/>
        <rFont val="宋体"/>
        <charset val="134"/>
      </rPr>
      <t>营业税3</t>
    </r>
    <r>
      <rPr>
        <sz val="10"/>
        <rFont val="宋体"/>
        <charset val="134"/>
      </rPr>
      <t>7.5</t>
    </r>
    <r>
      <rPr>
        <sz val="10"/>
        <rFont val="宋体"/>
        <charset val="134"/>
      </rPr>
      <t>%</t>
    </r>
  </si>
  <si>
    <t>04</t>
  </si>
  <si>
    <t>企业所得税28%</t>
  </si>
  <si>
    <t>06</t>
  </si>
  <si>
    <t>个人所得税28%</t>
  </si>
  <si>
    <t>07</t>
  </si>
  <si>
    <t>资源税75%</t>
  </si>
  <si>
    <t>09</t>
  </si>
  <si>
    <t>城市维护建设税</t>
  </si>
  <si>
    <t>10</t>
  </si>
  <si>
    <t>房产税</t>
  </si>
  <si>
    <t>11</t>
  </si>
  <si>
    <t>印花税</t>
  </si>
  <si>
    <t>12</t>
  </si>
  <si>
    <r>
      <rPr>
        <sz val="10"/>
        <rFont val="宋体"/>
        <charset val="134"/>
      </rPr>
      <t>7</t>
    </r>
    <r>
      <rPr>
        <sz val="10"/>
        <rFont val="宋体"/>
        <charset val="134"/>
      </rPr>
      <t>0%</t>
    </r>
    <r>
      <rPr>
        <sz val="10"/>
        <rFont val="宋体"/>
        <charset val="134"/>
      </rPr>
      <t>城镇土地使用税</t>
    </r>
  </si>
  <si>
    <t>13</t>
  </si>
  <si>
    <t>土地增值税</t>
  </si>
  <si>
    <t>14</t>
  </si>
  <si>
    <t>车船税</t>
  </si>
  <si>
    <t>18</t>
  </si>
  <si>
    <t>耕地占用税</t>
  </si>
  <si>
    <t>19</t>
  </si>
  <si>
    <t>契税</t>
  </si>
  <si>
    <r>
      <rPr>
        <sz val="10"/>
        <rFont val="宋体"/>
        <charset val="134"/>
      </rPr>
      <t>7</t>
    </r>
    <r>
      <rPr>
        <sz val="10"/>
        <rFont val="宋体"/>
        <charset val="134"/>
      </rPr>
      <t>0%</t>
    </r>
    <r>
      <rPr>
        <sz val="10"/>
        <rFont val="宋体"/>
        <charset val="134"/>
      </rPr>
      <t>环境保护税</t>
    </r>
  </si>
  <si>
    <t>103</t>
  </si>
  <si>
    <t>非税收入</t>
  </si>
  <si>
    <t>02</t>
  </si>
  <si>
    <t>专项收入</t>
  </si>
  <si>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教育费附加收入</t>
    </r>
  </si>
  <si>
    <t>16</t>
  </si>
  <si>
    <t>地方教育附加收入</t>
  </si>
  <si>
    <t>残疾人就业保障金收入</t>
  </si>
  <si>
    <t>教育资金收入</t>
  </si>
  <si>
    <t>20</t>
  </si>
  <si>
    <t>农田水利建设资金收入</t>
  </si>
  <si>
    <t>21</t>
  </si>
  <si>
    <t>育林基金收入</t>
  </si>
  <si>
    <t>22</t>
  </si>
  <si>
    <t>森林植被恢复费</t>
  </si>
  <si>
    <t>23</t>
  </si>
  <si>
    <t>水利建设专项收入</t>
  </si>
  <si>
    <t>行政事业性收费收入</t>
  </si>
  <si>
    <t>05</t>
  </si>
  <si>
    <t>罚没收入</t>
  </si>
  <si>
    <t>国有资本经营收入</t>
  </si>
  <si>
    <r>
      <rPr>
        <sz val="10"/>
        <rFont val="宋体"/>
        <charset val="134"/>
      </rPr>
      <t>国有资源</t>
    </r>
    <r>
      <rPr>
        <sz val="10"/>
        <rFont val="Times New Roman"/>
        <charset val="0"/>
      </rPr>
      <t>(</t>
    </r>
    <r>
      <rPr>
        <sz val="10"/>
        <rFont val="宋体"/>
        <charset val="134"/>
      </rPr>
      <t>资产</t>
    </r>
    <r>
      <rPr>
        <sz val="10"/>
        <rFont val="Times New Roman"/>
        <charset val="0"/>
      </rPr>
      <t>)</t>
    </r>
    <r>
      <rPr>
        <sz val="10"/>
        <rFont val="宋体"/>
        <charset val="134"/>
      </rPr>
      <t>有偿使用收入</t>
    </r>
  </si>
  <si>
    <t>99</t>
  </si>
  <si>
    <t>其他收入</t>
  </si>
  <si>
    <t xml:space="preserve">    分征收部门：税务局</t>
  </si>
  <si>
    <t xml:space="preserve">               财政局</t>
  </si>
  <si>
    <t>二、上划中央收入</t>
  </si>
  <si>
    <r>
      <rPr>
        <sz val="10"/>
        <rFont val="宋体"/>
        <charset val="134"/>
      </rPr>
      <t>增值税5</t>
    </r>
    <r>
      <rPr>
        <sz val="10"/>
        <rFont val="宋体"/>
        <charset val="134"/>
      </rPr>
      <t>0</t>
    </r>
    <r>
      <rPr>
        <sz val="10"/>
        <rFont val="宋体"/>
        <charset val="134"/>
      </rPr>
      <t>%</t>
    </r>
  </si>
  <si>
    <r>
      <rPr>
        <sz val="10"/>
        <rFont val="宋体"/>
        <charset val="134"/>
      </rPr>
      <t>营业税5</t>
    </r>
    <r>
      <rPr>
        <sz val="10"/>
        <rFont val="宋体"/>
        <charset val="134"/>
      </rPr>
      <t>0%</t>
    </r>
  </si>
  <si>
    <r>
      <rPr>
        <sz val="10"/>
        <rFont val="宋体"/>
        <charset val="134"/>
      </rPr>
      <t>消费税1</t>
    </r>
    <r>
      <rPr>
        <sz val="10"/>
        <rFont val="宋体"/>
        <charset val="134"/>
      </rPr>
      <t>00%</t>
    </r>
  </si>
  <si>
    <t>企业所得税60%</t>
  </si>
  <si>
    <t>个人所得税60%</t>
  </si>
  <si>
    <t>三、上划省级收入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</si>
  <si>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其中：</t>
    </r>
    <r>
      <rPr>
        <sz val="10"/>
        <rFont val="宋体"/>
        <charset val="134"/>
      </rPr>
      <t>增值税</t>
    </r>
    <r>
      <rPr>
        <sz val="10"/>
        <rFont val="宋体"/>
        <charset val="134"/>
      </rPr>
      <t>12.5</t>
    </r>
    <r>
      <rPr>
        <sz val="10"/>
        <rFont val="宋体"/>
        <charset val="134"/>
      </rPr>
      <t>%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</si>
  <si>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改征增值税</t>
    </r>
    <r>
      <rPr>
        <sz val="10"/>
        <rFont val="宋体"/>
        <charset val="134"/>
      </rPr>
      <t>12.5%</t>
    </r>
  </si>
  <si>
    <r>
      <rPr>
        <sz val="10"/>
        <rFont val="宋体"/>
        <charset val="134"/>
      </rPr>
      <t>营业税1</t>
    </r>
    <r>
      <rPr>
        <sz val="10"/>
        <rFont val="宋体"/>
        <charset val="134"/>
      </rPr>
      <t>2.5</t>
    </r>
    <r>
      <rPr>
        <sz val="10"/>
        <rFont val="宋体"/>
        <charset val="134"/>
      </rPr>
      <t>%</t>
    </r>
  </si>
  <si>
    <t>企业所得税12%</t>
  </si>
  <si>
    <t>个人所得税12%</t>
  </si>
  <si>
    <t>资源税25%</t>
  </si>
  <si>
    <r>
      <rPr>
        <sz val="10"/>
        <rFont val="宋体"/>
        <charset val="134"/>
      </rPr>
      <t>城镇土地使用税3</t>
    </r>
    <r>
      <rPr>
        <sz val="10"/>
        <rFont val="宋体"/>
        <charset val="134"/>
      </rPr>
      <t>0%</t>
    </r>
  </si>
  <si>
    <t>环境保护税30%</t>
  </si>
  <si>
    <t>公共财政收入合计</t>
  </si>
  <si>
    <t>税收收入占财政总收入比重为86.4%，比上年的85.5%提高0.9个百分点</t>
  </si>
  <si>
    <t>税务局</t>
  </si>
  <si>
    <t>财政局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</si>
</sst>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8"/>
      <name val="Times New Roman"/>
      <charset val="0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Times New Roman"/>
      <charset val="0"/>
    </font>
    <font>
      <sz val="9"/>
      <name val="宋体"/>
      <charset val="134"/>
    </font>
    <font>
      <sz val="10"/>
      <name val="Times New Roman"/>
      <charset val="0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76" fontId="2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3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0"/>
  <sheetViews>
    <sheetView tabSelected="1" topLeftCell="E1" workbookViewId="0">
      <selection activeCell="J1" sqref="J$1:Z$1048576"/>
    </sheetView>
  </sheetViews>
  <sheetFormatPr defaultColWidth="9" defaultRowHeight="14.25"/>
  <cols>
    <col min="1" max="1" width="3.25" style="4" customWidth="1"/>
    <col min="2" max="3" width="3.125" style="4" customWidth="1"/>
    <col min="4" max="4" width="30.375" style="1" customWidth="1"/>
    <col min="5" max="8" width="12.625" style="4" customWidth="1"/>
    <col min="9" max="9" width="35.25" style="5" customWidth="1"/>
    <col min="10" max="16384" width="9" style="1"/>
  </cols>
  <sheetData>
    <row r="1" s="1" customFormat="1" ht="32.25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1" customHeight="1" spans="1:9">
      <c r="A2" s="7" t="s">
        <v>1</v>
      </c>
      <c r="B2" s="7"/>
      <c r="C2" s="7"/>
      <c r="E2" s="8"/>
      <c r="F2" s="8"/>
      <c r="G2" s="8"/>
      <c r="H2" s="8"/>
      <c r="I2" s="28" t="s">
        <v>2</v>
      </c>
    </row>
    <row r="3" s="2" customFormat="1" ht="21" customHeight="1" spans="1:9">
      <c r="A3" s="9" t="s">
        <v>3</v>
      </c>
      <c r="B3" s="10"/>
      <c r="C3" s="11"/>
      <c r="D3" s="11" t="s">
        <v>4</v>
      </c>
      <c r="E3" s="12" t="s">
        <v>5</v>
      </c>
      <c r="F3" s="11" t="s">
        <v>6</v>
      </c>
      <c r="G3" s="11"/>
      <c r="H3" s="11"/>
      <c r="I3" s="29" t="s">
        <v>7</v>
      </c>
    </row>
    <row r="4" s="2" customFormat="1" ht="21" customHeight="1" spans="1:9">
      <c r="A4" s="11" t="s">
        <v>8</v>
      </c>
      <c r="B4" s="11" t="s">
        <v>9</v>
      </c>
      <c r="C4" s="11" t="s">
        <v>10</v>
      </c>
      <c r="D4" s="11"/>
      <c r="E4" s="13"/>
      <c r="F4" s="11" t="s">
        <v>11</v>
      </c>
      <c r="G4" s="11" t="s">
        <v>12</v>
      </c>
      <c r="H4" s="11" t="s">
        <v>13</v>
      </c>
      <c r="I4" s="29"/>
    </row>
    <row r="5" s="2" customFormat="1" ht="21" customHeight="1" spans="1:9">
      <c r="A5" s="14"/>
      <c r="B5" s="14"/>
      <c r="C5" s="14"/>
      <c r="D5" s="15" t="s">
        <v>14</v>
      </c>
      <c r="E5" s="16">
        <f>E6+E23</f>
        <v>54273</v>
      </c>
      <c r="F5" s="16">
        <f>F6+F23</f>
        <v>57822</v>
      </c>
      <c r="G5" s="16">
        <f t="shared" ref="G5:G23" si="0">F5-E5</f>
        <v>3549</v>
      </c>
      <c r="H5" s="17">
        <f t="shared" ref="H5:H9" si="1">G5/E5*100</f>
        <v>6.53916311978332</v>
      </c>
      <c r="I5" s="30" t="s">
        <v>15</v>
      </c>
    </row>
    <row r="6" s="2" customFormat="1" ht="21" customHeight="1" spans="1:9">
      <c r="A6" s="14">
        <v>101</v>
      </c>
      <c r="B6" s="14"/>
      <c r="C6" s="14"/>
      <c r="D6" s="18" t="s">
        <v>16</v>
      </c>
      <c r="E6" s="16">
        <f>E7+E10+E11+E12+E13+E14+E15+E16+E17+E18+E19+E20+E21+E22</f>
        <v>39750</v>
      </c>
      <c r="F6" s="16">
        <f>F7+F10+F11+F12+F13+F14+F15+F16+F17+F18+F19+F20+F21+F22</f>
        <v>43299</v>
      </c>
      <c r="G6" s="16">
        <f t="shared" si="0"/>
        <v>3549</v>
      </c>
      <c r="H6" s="17">
        <f t="shared" si="1"/>
        <v>8.92830188679245</v>
      </c>
      <c r="I6" s="31"/>
    </row>
    <row r="7" s="2" customFormat="1" ht="21" customHeight="1" spans="1:9">
      <c r="A7" s="14"/>
      <c r="B7" s="14" t="s">
        <v>17</v>
      </c>
      <c r="C7" s="14"/>
      <c r="D7" s="19" t="s">
        <v>18</v>
      </c>
      <c r="E7" s="16">
        <f t="shared" ref="E7:G7" si="2">E8+E9</f>
        <v>16495</v>
      </c>
      <c r="F7" s="16">
        <f t="shared" si="2"/>
        <v>17900</v>
      </c>
      <c r="G7" s="16">
        <f t="shared" si="2"/>
        <v>1405</v>
      </c>
      <c r="H7" s="17">
        <f t="shared" si="1"/>
        <v>8.51773264625644</v>
      </c>
      <c r="I7" s="32"/>
    </row>
    <row r="8" s="2" customFormat="1" ht="21" customHeight="1" spans="1:9">
      <c r="A8" s="14"/>
      <c r="B8" s="14"/>
      <c r="C8" s="14"/>
      <c r="D8" s="19" t="s">
        <v>19</v>
      </c>
      <c r="E8" s="16">
        <v>9911</v>
      </c>
      <c r="F8" s="16">
        <f>10753+3</f>
        <v>10756</v>
      </c>
      <c r="G8" s="16">
        <f t="shared" si="0"/>
        <v>845</v>
      </c>
      <c r="H8" s="17">
        <f t="shared" si="1"/>
        <v>8.52588033498133</v>
      </c>
      <c r="I8" s="32"/>
    </row>
    <row r="9" s="2" customFormat="1" ht="21" customHeight="1" spans="1:9">
      <c r="A9" s="14"/>
      <c r="B9" s="14"/>
      <c r="C9" s="14"/>
      <c r="D9" s="19" t="s">
        <v>20</v>
      </c>
      <c r="E9" s="16">
        <v>6584</v>
      </c>
      <c r="F9" s="16">
        <v>7144</v>
      </c>
      <c r="G9" s="16">
        <f t="shared" si="0"/>
        <v>560</v>
      </c>
      <c r="H9" s="17">
        <f t="shared" si="1"/>
        <v>8.50546780072904</v>
      </c>
      <c r="I9" s="32"/>
    </row>
    <row r="10" s="2" customFormat="1" ht="21" customHeight="1" spans="1:9">
      <c r="A10" s="14"/>
      <c r="B10" s="14" t="s">
        <v>21</v>
      </c>
      <c r="C10" s="14"/>
      <c r="D10" s="19" t="s">
        <v>22</v>
      </c>
      <c r="E10" s="16">
        <v>3</v>
      </c>
      <c r="F10" s="16"/>
      <c r="G10" s="16">
        <f t="shared" si="0"/>
        <v>-3</v>
      </c>
      <c r="H10" s="17"/>
      <c r="I10" s="32"/>
    </row>
    <row r="11" s="2" customFormat="1" ht="21" customHeight="1" spans="1:9">
      <c r="A11" s="14"/>
      <c r="B11" s="14" t="s">
        <v>23</v>
      </c>
      <c r="C11" s="14"/>
      <c r="D11" s="19" t="s">
        <v>24</v>
      </c>
      <c r="E11" s="16">
        <v>4637</v>
      </c>
      <c r="F11" s="16">
        <v>5040</v>
      </c>
      <c r="G11" s="16">
        <f t="shared" si="0"/>
        <v>403</v>
      </c>
      <c r="H11" s="17">
        <f t="shared" ref="H11:H29" si="3">G11/E11*100</f>
        <v>8.69096398533535</v>
      </c>
      <c r="I11" s="32"/>
    </row>
    <row r="12" s="2" customFormat="1" ht="21" customHeight="1" spans="1:9">
      <c r="A12" s="14"/>
      <c r="B12" s="14" t="s">
        <v>25</v>
      </c>
      <c r="C12" s="14"/>
      <c r="D12" s="19" t="s">
        <v>26</v>
      </c>
      <c r="E12" s="16">
        <v>2115</v>
      </c>
      <c r="F12" s="16">
        <v>2115</v>
      </c>
      <c r="G12" s="16">
        <f t="shared" si="0"/>
        <v>0</v>
      </c>
      <c r="H12" s="17">
        <f t="shared" si="3"/>
        <v>0</v>
      </c>
      <c r="I12" s="32"/>
    </row>
    <row r="13" s="2" customFormat="1" ht="21" customHeight="1" spans="1:9">
      <c r="A13" s="14"/>
      <c r="B13" s="14" t="s">
        <v>27</v>
      </c>
      <c r="C13" s="14"/>
      <c r="D13" s="19" t="s">
        <v>28</v>
      </c>
      <c r="E13" s="16">
        <v>1048</v>
      </c>
      <c r="F13" s="16">
        <v>1139</v>
      </c>
      <c r="G13" s="16">
        <f t="shared" si="0"/>
        <v>91</v>
      </c>
      <c r="H13" s="17">
        <f t="shared" si="3"/>
        <v>8.68320610687023</v>
      </c>
      <c r="I13" s="32"/>
    </row>
    <row r="14" s="2" customFormat="1" ht="21" customHeight="1" spans="1:9">
      <c r="A14" s="14"/>
      <c r="B14" s="14" t="s">
        <v>29</v>
      </c>
      <c r="C14" s="14"/>
      <c r="D14" s="19" t="s">
        <v>30</v>
      </c>
      <c r="E14" s="16">
        <v>3305</v>
      </c>
      <c r="F14" s="16">
        <v>3690</v>
      </c>
      <c r="G14" s="16">
        <f t="shared" si="0"/>
        <v>385</v>
      </c>
      <c r="H14" s="17">
        <f t="shared" si="3"/>
        <v>11.6490166414523</v>
      </c>
      <c r="I14" s="32"/>
    </row>
    <row r="15" s="2" customFormat="1" ht="21" customHeight="1" spans="1:9">
      <c r="A15" s="14"/>
      <c r="B15" s="14" t="s">
        <v>31</v>
      </c>
      <c r="C15" s="14"/>
      <c r="D15" s="19" t="s">
        <v>32</v>
      </c>
      <c r="E15" s="16">
        <v>1124</v>
      </c>
      <c r="F15" s="16">
        <v>1310</v>
      </c>
      <c r="G15" s="16">
        <f t="shared" si="0"/>
        <v>186</v>
      </c>
      <c r="H15" s="17">
        <f t="shared" si="3"/>
        <v>16.5480427046263</v>
      </c>
      <c r="I15" s="32"/>
    </row>
    <row r="16" s="2" customFormat="1" ht="21" customHeight="1" spans="1:9">
      <c r="A16" s="14"/>
      <c r="B16" s="14" t="s">
        <v>33</v>
      </c>
      <c r="C16" s="14"/>
      <c r="D16" s="19" t="s">
        <v>34</v>
      </c>
      <c r="E16" s="16">
        <v>591</v>
      </c>
      <c r="F16" s="16">
        <v>680</v>
      </c>
      <c r="G16" s="16">
        <f t="shared" si="0"/>
        <v>89</v>
      </c>
      <c r="H16" s="17">
        <f t="shared" si="3"/>
        <v>15.0592216582064</v>
      </c>
      <c r="I16" s="32"/>
    </row>
    <row r="17" s="2" customFormat="1" ht="21" customHeight="1" spans="1:9">
      <c r="A17" s="14"/>
      <c r="B17" s="14" t="s">
        <v>35</v>
      </c>
      <c r="C17" s="14"/>
      <c r="D17" s="19" t="s">
        <v>36</v>
      </c>
      <c r="E17" s="16">
        <v>1281</v>
      </c>
      <c r="F17" s="16">
        <v>1390</v>
      </c>
      <c r="G17" s="16">
        <f t="shared" si="0"/>
        <v>109</v>
      </c>
      <c r="H17" s="17">
        <f t="shared" si="3"/>
        <v>8.50897736143638</v>
      </c>
      <c r="I17" s="32"/>
    </row>
    <row r="18" s="2" customFormat="1" ht="21" customHeight="1" spans="1:9">
      <c r="A18" s="14"/>
      <c r="B18" s="14" t="s">
        <v>37</v>
      </c>
      <c r="C18" s="14"/>
      <c r="D18" s="19" t="s">
        <v>38</v>
      </c>
      <c r="E18" s="16">
        <v>2467</v>
      </c>
      <c r="F18" s="16">
        <v>2780</v>
      </c>
      <c r="G18" s="16">
        <f t="shared" si="0"/>
        <v>313</v>
      </c>
      <c r="H18" s="17">
        <f t="shared" si="3"/>
        <v>12.6874746655857</v>
      </c>
      <c r="I18" s="32"/>
    </row>
    <row r="19" s="2" customFormat="1" ht="21" customHeight="1" spans="1:9">
      <c r="A19" s="14"/>
      <c r="B19" s="14" t="s">
        <v>39</v>
      </c>
      <c r="C19" s="14"/>
      <c r="D19" s="19" t="s">
        <v>40</v>
      </c>
      <c r="E19" s="16">
        <v>918</v>
      </c>
      <c r="F19" s="16">
        <v>985</v>
      </c>
      <c r="G19" s="16">
        <f t="shared" si="0"/>
        <v>67</v>
      </c>
      <c r="H19" s="17">
        <f t="shared" si="3"/>
        <v>7.29847494553377</v>
      </c>
      <c r="I19" s="32"/>
    </row>
    <row r="20" s="2" customFormat="1" ht="21" customHeight="1" spans="1:9">
      <c r="A20" s="14"/>
      <c r="B20" s="14" t="s">
        <v>41</v>
      </c>
      <c r="C20" s="14"/>
      <c r="D20" s="19" t="s">
        <v>42</v>
      </c>
      <c r="E20" s="16">
        <v>1462</v>
      </c>
      <c r="F20" s="16">
        <v>1590</v>
      </c>
      <c r="G20" s="16">
        <f t="shared" si="0"/>
        <v>128</v>
      </c>
      <c r="H20" s="17">
        <f t="shared" si="3"/>
        <v>8.75512995896033</v>
      </c>
      <c r="I20" s="32"/>
    </row>
    <row r="21" s="2" customFormat="1" ht="21" customHeight="1" spans="1:9">
      <c r="A21" s="14"/>
      <c r="B21" s="14" t="s">
        <v>43</v>
      </c>
      <c r="C21" s="14"/>
      <c r="D21" s="19" t="s">
        <v>44</v>
      </c>
      <c r="E21" s="16">
        <v>4043</v>
      </c>
      <c r="F21" s="16">
        <v>4400</v>
      </c>
      <c r="G21" s="16">
        <f t="shared" si="0"/>
        <v>357</v>
      </c>
      <c r="H21" s="17">
        <f t="shared" si="3"/>
        <v>8.83007667573584</v>
      </c>
      <c r="I21" s="32"/>
    </row>
    <row r="22" s="2" customFormat="1" ht="21" customHeight="1" spans="1:9">
      <c r="A22" s="14"/>
      <c r="B22" s="14"/>
      <c r="C22" s="14"/>
      <c r="D22" s="19" t="s">
        <v>45</v>
      </c>
      <c r="E22" s="16">
        <v>261</v>
      </c>
      <c r="F22" s="16">
        <v>280</v>
      </c>
      <c r="G22" s="16">
        <f t="shared" si="0"/>
        <v>19</v>
      </c>
      <c r="H22" s="17">
        <f t="shared" si="3"/>
        <v>7.27969348659004</v>
      </c>
      <c r="I22" s="32"/>
    </row>
    <row r="23" s="2" customFormat="1" ht="21" customHeight="1" spans="1:9">
      <c r="A23" s="14" t="s">
        <v>46</v>
      </c>
      <c r="B23" s="14"/>
      <c r="C23" s="14"/>
      <c r="D23" s="18" t="s">
        <v>47</v>
      </c>
      <c r="E23" s="16">
        <f>E24+E33+E34+E35+E36+E37</f>
        <v>14523</v>
      </c>
      <c r="F23" s="16">
        <f>F24+F33+F34+F35+F36+F37</f>
        <v>14523</v>
      </c>
      <c r="G23" s="16">
        <f t="shared" si="0"/>
        <v>0</v>
      </c>
      <c r="H23" s="17">
        <f t="shared" si="3"/>
        <v>0</v>
      </c>
      <c r="I23" s="32"/>
    </row>
    <row r="24" s="2" customFormat="1" ht="21" customHeight="1" spans="1:9">
      <c r="A24" s="14"/>
      <c r="B24" s="14" t="s">
        <v>48</v>
      </c>
      <c r="C24" s="14"/>
      <c r="D24" s="19" t="s">
        <v>49</v>
      </c>
      <c r="E24" s="16">
        <f t="shared" ref="E24:G24" si="4">SUM(E25:E32)</f>
        <v>9243</v>
      </c>
      <c r="F24" s="16">
        <f t="shared" si="4"/>
        <v>8873</v>
      </c>
      <c r="G24" s="16">
        <f t="shared" si="4"/>
        <v>-370</v>
      </c>
      <c r="H24" s="17">
        <f t="shared" si="3"/>
        <v>-4.00302931948502</v>
      </c>
      <c r="I24" s="32"/>
    </row>
    <row r="25" s="2" customFormat="1" ht="21" customHeight="1" spans="1:9">
      <c r="A25" s="14"/>
      <c r="B25" s="14"/>
      <c r="C25" s="14" t="s">
        <v>17</v>
      </c>
      <c r="D25" s="20" t="s">
        <v>50</v>
      </c>
      <c r="E25" s="16">
        <v>1446</v>
      </c>
      <c r="F25" s="16">
        <v>1581</v>
      </c>
      <c r="G25" s="16">
        <f t="shared" ref="G25:G38" si="5">F25-E25</f>
        <v>135</v>
      </c>
      <c r="H25" s="17">
        <f t="shared" si="3"/>
        <v>9.33609958506224</v>
      </c>
      <c r="I25" s="32"/>
    </row>
    <row r="26" s="2" customFormat="1" ht="21" customHeight="1" spans="1:9">
      <c r="A26" s="14"/>
      <c r="B26" s="14"/>
      <c r="C26" s="14" t="s">
        <v>51</v>
      </c>
      <c r="D26" s="21" t="s">
        <v>52</v>
      </c>
      <c r="E26" s="16">
        <v>963</v>
      </c>
      <c r="F26" s="16">
        <v>1042</v>
      </c>
      <c r="G26" s="16">
        <f t="shared" si="5"/>
        <v>79</v>
      </c>
      <c r="H26" s="17">
        <f t="shared" si="3"/>
        <v>8.20353063343718</v>
      </c>
      <c r="I26" s="32"/>
    </row>
    <row r="27" s="2" customFormat="1" ht="21" customHeight="1" spans="1:9">
      <c r="A27" s="14"/>
      <c r="B27" s="14"/>
      <c r="C27" s="14" t="s">
        <v>41</v>
      </c>
      <c r="D27" s="21" t="s">
        <v>53</v>
      </c>
      <c r="E27" s="16">
        <v>319</v>
      </c>
      <c r="F27" s="16">
        <v>300</v>
      </c>
      <c r="G27" s="16">
        <f t="shared" si="5"/>
        <v>-19</v>
      </c>
      <c r="H27" s="17">
        <f t="shared" si="3"/>
        <v>-5.95611285266458</v>
      </c>
      <c r="I27" s="32"/>
    </row>
    <row r="28" s="2" customFormat="1" ht="21" customHeight="1" spans="1:9">
      <c r="A28" s="14"/>
      <c r="B28" s="14"/>
      <c r="C28" s="14" t="s">
        <v>43</v>
      </c>
      <c r="D28" s="21" t="s">
        <v>54</v>
      </c>
      <c r="E28" s="16">
        <v>2800</v>
      </c>
      <c r="F28" s="16">
        <v>2700</v>
      </c>
      <c r="G28" s="16">
        <f t="shared" si="5"/>
        <v>-100</v>
      </c>
      <c r="H28" s="17">
        <f t="shared" si="3"/>
        <v>-3.57142857142857</v>
      </c>
      <c r="I28" s="32"/>
    </row>
    <row r="29" s="2" customFormat="1" ht="21" customHeight="1" spans="1:9">
      <c r="A29" s="14"/>
      <c r="B29" s="14"/>
      <c r="C29" s="14" t="s">
        <v>55</v>
      </c>
      <c r="D29" s="21" t="s">
        <v>56</v>
      </c>
      <c r="E29" s="16">
        <v>2800</v>
      </c>
      <c r="F29" s="16">
        <v>2700</v>
      </c>
      <c r="G29" s="16">
        <f t="shared" si="5"/>
        <v>-100</v>
      </c>
      <c r="H29" s="17">
        <f t="shared" si="3"/>
        <v>-3.57142857142857</v>
      </c>
      <c r="I29" s="32"/>
    </row>
    <row r="30" s="2" customFormat="1" ht="21" customHeight="1" spans="1:9">
      <c r="A30" s="14"/>
      <c r="B30" s="14"/>
      <c r="C30" s="14" t="s">
        <v>57</v>
      </c>
      <c r="D30" s="21" t="s">
        <v>58</v>
      </c>
      <c r="E30" s="16"/>
      <c r="F30" s="16"/>
      <c r="G30" s="16">
        <f t="shared" si="5"/>
        <v>0</v>
      </c>
      <c r="H30" s="17"/>
      <c r="I30" s="32"/>
    </row>
    <row r="31" s="2" customFormat="1" ht="21" customHeight="1" spans="1:9">
      <c r="A31" s="14"/>
      <c r="B31" s="14"/>
      <c r="C31" s="14" t="s">
        <v>59</v>
      </c>
      <c r="D31" s="21" t="s">
        <v>60</v>
      </c>
      <c r="E31" s="16">
        <v>393</v>
      </c>
      <c r="F31" s="16">
        <v>150</v>
      </c>
      <c r="G31" s="16">
        <f t="shared" si="5"/>
        <v>-243</v>
      </c>
      <c r="H31" s="17">
        <f t="shared" ref="H31:H34" si="6">G31/E31*100</f>
        <v>-61.8320610687023</v>
      </c>
      <c r="I31" s="32"/>
    </row>
    <row r="32" s="2" customFormat="1" ht="21" customHeight="1" spans="1:9">
      <c r="A32" s="14"/>
      <c r="B32" s="14"/>
      <c r="C32" s="14" t="s">
        <v>61</v>
      </c>
      <c r="D32" s="21" t="s">
        <v>62</v>
      </c>
      <c r="E32" s="16">
        <v>522</v>
      </c>
      <c r="F32" s="16">
        <v>400</v>
      </c>
      <c r="G32" s="16">
        <f t="shared" si="5"/>
        <v>-122</v>
      </c>
      <c r="H32" s="17">
        <f t="shared" si="6"/>
        <v>-23.3716475095785</v>
      </c>
      <c r="I32" s="32"/>
    </row>
    <row r="33" s="2" customFormat="1" ht="21" customHeight="1" spans="1:9">
      <c r="A33" s="14"/>
      <c r="B33" s="14" t="s">
        <v>23</v>
      </c>
      <c r="C33" s="14"/>
      <c r="D33" s="19" t="s">
        <v>63</v>
      </c>
      <c r="E33" s="16">
        <v>1285</v>
      </c>
      <c r="F33" s="16">
        <v>1200</v>
      </c>
      <c r="G33" s="16">
        <f t="shared" si="5"/>
        <v>-85</v>
      </c>
      <c r="H33" s="17">
        <f t="shared" si="6"/>
        <v>-6.6147859922179</v>
      </c>
      <c r="I33" s="32"/>
    </row>
    <row r="34" s="2" customFormat="1" ht="21" customHeight="1" spans="1:9">
      <c r="A34" s="14"/>
      <c r="B34" s="14" t="s">
        <v>64</v>
      </c>
      <c r="C34" s="14"/>
      <c r="D34" s="19" t="s">
        <v>65</v>
      </c>
      <c r="E34" s="16">
        <v>3627</v>
      </c>
      <c r="F34" s="16">
        <v>3800</v>
      </c>
      <c r="G34" s="16">
        <f t="shared" si="5"/>
        <v>173</v>
      </c>
      <c r="H34" s="17">
        <f t="shared" si="6"/>
        <v>4.76978218913703</v>
      </c>
      <c r="I34" s="32"/>
    </row>
    <row r="35" s="2" customFormat="1" ht="21" customHeight="1" spans="1:9">
      <c r="A35" s="14"/>
      <c r="B35" s="14" t="s">
        <v>25</v>
      </c>
      <c r="C35" s="14"/>
      <c r="D35" s="19" t="s">
        <v>66</v>
      </c>
      <c r="E35" s="16"/>
      <c r="F35" s="16"/>
      <c r="G35" s="16">
        <f t="shared" si="5"/>
        <v>0</v>
      </c>
      <c r="H35" s="17"/>
      <c r="I35" s="32"/>
    </row>
    <row r="36" s="2" customFormat="1" ht="21" customHeight="1" spans="1:9">
      <c r="A36" s="14"/>
      <c r="B36" s="14" t="s">
        <v>27</v>
      </c>
      <c r="C36" s="14"/>
      <c r="D36" s="22" t="s">
        <v>67</v>
      </c>
      <c r="E36" s="16">
        <v>105</v>
      </c>
      <c r="F36" s="16">
        <v>350</v>
      </c>
      <c r="G36" s="16">
        <f t="shared" si="5"/>
        <v>245</v>
      </c>
      <c r="H36" s="17">
        <f t="shared" ref="H36:H42" si="7">G36/E36*100</f>
        <v>233.333333333333</v>
      </c>
      <c r="I36" s="32"/>
    </row>
    <row r="37" s="2" customFormat="1" ht="21" customHeight="1" spans="1:9">
      <c r="A37" s="14"/>
      <c r="B37" s="14" t="s">
        <v>68</v>
      </c>
      <c r="C37" s="14"/>
      <c r="D37" s="19" t="s">
        <v>69</v>
      </c>
      <c r="E37" s="16">
        <v>263</v>
      </c>
      <c r="F37" s="16">
        <v>300</v>
      </c>
      <c r="G37" s="16">
        <f t="shared" si="5"/>
        <v>37</v>
      </c>
      <c r="H37" s="17">
        <f t="shared" si="7"/>
        <v>14.0684410646388</v>
      </c>
      <c r="I37" s="32"/>
    </row>
    <row r="38" s="2" customFormat="1" ht="21" customHeight="1" spans="1:9">
      <c r="A38" s="14"/>
      <c r="B38" s="14"/>
      <c r="C38" s="14"/>
      <c r="D38" s="23"/>
      <c r="E38" s="16"/>
      <c r="F38" s="16"/>
      <c r="G38" s="16">
        <f t="shared" si="5"/>
        <v>0</v>
      </c>
      <c r="H38" s="17"/>
      <c r="I38" s="32"/>
    </row>
    <row r="39" s="2" customFormat="1" ht="21" customHeight="1" spans="1:9">
      <c r="A39" s="14"/>
      <c r="B39" s="14"/>
      <c r="C39" s="14"/>
      <c r="D39" s="23" t="s">
        <v>70</v>
      </c>
      <c r="E39" s="16">
        <f t="shared" ref="E39:G39" si="8">E6+E25+E26</f>
        <v>42159</v>
      </c>
      <c r="F39" s="16">
        <f t="shared" si="8"/>
        <v>45922</v>
      </c>
      <c r="G39" s="16">
        <f t="shared" si="8"/>
        <v>3763</v>
      </c>
      <c r="H39" s="17">
        <f t="shared" si="7"/>
        <v>8.92573353257904</v>
      </c>
      <c r="I39" s="32"/>
    </row>
    <row r="40" s="2" customFormat="1" ht="21" customHeight="1" spans="1:9">
      <c r="A40" s="14"/>
      <c r="B40" s="14"/>
      <c r="C40" s="14"/>
      <c r="D40" s="23" t="s">
        <v>71</v>
      </c>
      <c r="E40" s="16">
        <f t="shared" ref="E40:G40" si="9">E23-E25-E26</f>
        <v>12114</v>
      </c>
      <c r="F40" s="16">
        <f t="shared" si="9"/>
        <v>11900</v>
      </c>
      <c r="G40" s="16">
        <f t="shared" si="9"/>
        <v>-214</v>
      </c>
      <c r="H40" s="17">
        <f t="shared" si="7"/>
        <v>-1.76655109790325</v>
      </c>
      <c r="I40" s="32"/>
    </row>
    <row r="41" s="2" customFormat="1" ht="21" customHeight="1" spans="1:9">
      <c r="A41" s="14"/>
      <c r="B41" s="14"/>
      <c r="C41" s="14"/>
      <c r="D41" s="15" t="s">
        <v>72</v>
      </c>
      <c r="E41" s="16">
        <f>E42+E43+E44+E45+E46</f>
        <v>36493</v>
      </c>
      <c r="F41" s="16">
        <f>F42+F43+F44+F45+F46</f>
        <v>39230</v>
      </c>
      <c r="G41" s="16">
        <f t="shared" ref="G41:G47" si="10">F41-E41</f>
        <v>2737</v>
      </c>
      <c r="H41" s="17">
        <f t="shared" si="7"/>
        <v>7.50006850628888</v>
      </c>
      <c r="I41" s="32"/>
    </row>
    <row r="42" s="2" customFormat="1" ht="21" customHeight="1" spans="1:9">
      <c r="A42" s="14"/>
      <c r="B42" s="14"/>
      <c r="C42" s="14"/>
      <c r="D42" s="23" t="s">
        <v>73</v>
      </c>
      <c r="E42" s="16">
        <v>21993</v>
      </c>
      <c r="F42" s="16">
        <v>23867</v>
      </c>
      <c r="G42" s="16">
        <f t="shared" si="10"/>
        <v>1874</v>
      </c>
      <c r="H42" s="17">
        <f t="shared" si="7"/>
        <v>8.52089301141272</v>
      </c>
      <c r="I42" s="32"/>
    </row>
    <row r="43" s="2" customFormat="1" ht="21" customHeight="1" spans="1:9">
      <c r="A43" s="14"/>
      <c r="B43" s="14"/>
      <c r="C43" s="14"/>
      <c r="D43" s="23" t="s">
        <v>74</v>
      </c>
      <c r="E43" s="16">
        <v>4</v>
      </c>
      <c r="F43" s="16"/>
      <c r="G43" s="16">
        <f t="shared" si="10"/>
        <v>-4</v>
      </c>
      <c r="H43" s="17"/>
      <c r="I43" s="32"/>
    </row>
    <row r="44" s="2" customFormat="1" ht="21" customHeight="1" spans="1:9">
      <c r="A44" s="14"/>
      <c r="B44" s="14"/>
      <c r="C44" s="14"/>
      <c r="D44" s="23" t="s">
        <v>75</v>
      </c>
      <c r="E44" s="16">
        <v>28</v>
      </c>
      <c r="F44" s="16">
        <v>30</v>
      </c>
      <c r="G44" s="16">
        <f t="shared" si="10"/>
        <v>2</v>
      </c>
      <c r="H44" s="17">
        <f t="shared" ref="H44:H46" si="11">G44/E44*100</f>
        <v>7.14285714285714</v>
      </c>
      <c r="I44" s="32"/>
    </row>
    <row r="45" s="2" customFormat="1" ht="21" customHeight="1" spans="1:9">
      <c r="A45" s="14"/>
      <c r="B45" s="14"/>
      <c r="C45" s="14"/>
      <c r="D45" s="23" t="s">
        <v>76</v>
      </c>
      <c r="E45" s="16">
        <v>9936</v>
      </c>
      <c r="F45" s="16">
        <v>10800</v>
      </c>
      <c r="G45" s="16">
        <f t="shared" si="10"/>
        <v>864</v>
      </c>
      <c r="H45" s="17">
        <f t="shared" si="11"/>
        <v>8.69565217391304</v>
      </c>
      <c r="I45" s="32"/>
    </row>
    <row r="46" s="2" customFormat="1" ht="21" customHeight="1" spans="1:9">
      <c r="A46" s="14"/>
      <c r="B46" s="14"/>
      <c r="C46" s="14"/>
      <c r="D46" s="23" t="s">
        <v>77</v>
      </c>
      <c r="E46" s="16">
        <v>4532</v>
      </c>
      <c r="F46" s="16">
        <v>4533</v>
      </c>
      <c r="G46" s="16">
        <f t="shared" si="10"/>
        <v>1</v>
      </c>
      <c r="H46" s="17">
        <f t="shared" si="11"/>
        <v>0.0220653133274493</v>
      </c>
      <c r="I46" s="32"/>
    </row>
    <row r="47" s="2" customFormat="1" ht="21" customHeight="1" spans="1:9">
      <c r="A47" s="14"/>
      <c r="B47" s="14"/>
      <c r="C47" s="14"/>
      <c r="D47" s="23"/>
      <c r="E47" s="16"/>
      <c r="F47" s="16"/>
      <c r="G47" s="16">
        <f t="shared" si="10"/>
        <v>0</v>
      </c>
      <c r="H47" s="17"/>
      <c r="I47" s="32"/>
    </row>
    <row r="48" s="2" customFormat="1" ht="21" customHeight="1" spans="1:9">
      <c r="A48" s="14"/>
      <c r="B48" s="14"/>
      <c r="C48" s="14"/>
      <c r="D48" s="15" t="s">
        <v>78</v>
      </c>
      <c r="E48" s="16">
        <f t="shared" ref="E48:G48" si="12">E49+E52+E53+E54+E55+E56+E57</f>
        <v>9402</v>
      </c>
      <c r="F48" s="16">
        <f t="shared" si="12"/>
        <v>10128</v>
      </c>
      <c r="G48" s="16">
        <f t="shared" si="12"/>
        <v>726</v>
      </c>
      <c r="H48" s="17">
        <f t="shared" ref="H48:H57" si="13">G48/E48*100</f>
        <v>7.72176132737715</v>
      </c>
      <c r="I48" s="32"/>
    </row>
    <row r="49" s="2" customFormat="1" ht="21" customHeight="1" spans="1:9">
      <c r="A49" s="14"/>
      <c r="B49" s="14"/>
      <c r="C49" s="14"/>
      <c r="D49" s="23" t="s">
        <v>18</v>
      </c>
      <c r="E49" s="16">
        <f>E50+E51</f>
        <v>5498</v>
      </c>
      <c r="F49" s="16">
        <f>F50+F51</f>
        <v>5966</v>
      </c>
      <c r="G49" s="16">
        <f t="shared" ref="G49:G57" si="14">F49-E49</f>
        <v>468</v>
      </c>
      <c r="H49" s="17">
        <f t="shared" si="13"/>
        <v>8.51218624954529</v>
      </c>
      <c r="I49" s="32"/>
    </row>
    <row r="50" s="2" customFormat="1" ht="21" customHeight="1" spans="1:9">
      <c r="A50" s="14"/>
      <c r="B50" s="14"/>
      <c r="C50" s="14"/>
      <c r="D50" s="19" t="s">
        <v>79</v>
      </c>
      <c r="E50" s="16">
        <v>3303</v>
      </c>
      <c r="F50" s="16">
        <v>3585</v>
      </c>
      <c r="G50" s="16">
        <f t="shared" si="14"/>
        <v>282</v>
      </c>
      <c r="H50" s="17"/>
      <c r="I50" s="32"/>
    </row>
    <row r="51" s="2" customFormat="1" ht="21" customHeight="1" spans="1:9">
      <c r="A51" s="14"/>
      <c r="B51" s="14"/>
      <c r="C51" s="14"/>
      <c r="D51" s="19" t="s">
        <v>80</v>
      </c>
      <c r="E51" s="16">
        <v>2195</v>
      </c>
      <c r="F51" s="16">
        <v>2381</v>
      </c>
      <c r="G51" s="16">
        <f t="shared" si="14"/>
        <v>186</v>
      </c>
      <c r="H51" s="17"/>
      <c r="I51" s="32"/>
    </row>
    <row r="52" s="2" customFormat="1" ht="21" customHeight="1" spans="1:9">
      <c r="A52" s="14"/>
      <c r="B52" s="14"/>
      <c r="C52" s="14"/>
      <c r="D52" s="23" t="s">
        <v>81</v>
      </c>
      <c r="E52" s="16">
        <v>1</v>
      </c>
      <c r="F52" s="16"/>
      <c r="G52" s="16">
        <f t="shared" si="14"/>
        <v>-1</v>
      </c>
      <c r="H52" s="17">
        <f t="shared" si="13"/>
        <v>-100</v>
      </c>
      <c r="I52" s="32"/>
    </row>
    <row r="53" s="2" customFormat="1" ht="21" customHeight="1" spans="1:9">
      <c r="A53" s="14"/>
      <c r="B53" s="14"/>
      <c r="C53" s="14"/>
      <c r="D53" s="23" t="s">
        <v>82</v>
      </c>
      <c r="E53" s="16">
        <v>1987</v>
      </c>
      <c r="F53" s="16">
        <v>2160</v>
      </c>
      <c r="G53" s="16">
        <f t="shared" si="14"/>
        <v>173</v>
      </c>
      <c r="H53" s="17">
        <f t="shared" si="13"/>
        <v>8.70659285354806</v>
      </c>
      <c r="I53" s="32"/>
    </row>
    <row r="54" s="2" customFormat="1" ht="21" customHeight="1" spans="1:9">
      <c r="A54" s="14"/>
      <c r="B54" s="14"/>
      <c r="C54" s="14"/>
      <c r="D54" s="23" t="s">
        <v>83</v>
      </c>
      <c r="E54" s="16">
        <v>906</v>
      </c>
      <c r="F54" s="16">
        <v>907</v>
      </c>
      <c r="G54" s="16">
        <f t="shared" si="14"/>
        <v>1</v>
      </c>
      <c r="H54" s="17">
        <f t="shared" si="13"/>
        <v>0.11037527593819</v>
      </c>
      <c r="I54" s="32"/>
    </row>
    <row r="55" s="2" customFormat="1" ht="21" customHeight="1" spans="1:9">
      <c r="A55" s="14"/>
      <c r="B55" s="14"/>
      <c r="C55" s="14"/>
      <c r="D55" s="23" t="s">
        <v>84</v>
      </c>
      <c r="E55" s="16">
        <v>349</v>
      </c>
      <c r="F55" s="16">
        <v>380</v>
      </c>
      <c r="G55" s="16">
        <f t="shared" si="14"/>
        <v>31</v>
      </c>
      <c r="H55" s="17">
        <f t="shared" si="13"/>
        <v>8.88252148997135</v>
      </c>
      <c r="I55" s="32"/>
    </row>
    <row r="56" s="2" customFormat="1" ht="21" customHeight="1" spans="1:9">
      <c r="A56" s="14"/>
      <c r="B56" s="14"/>
      <c r="C56" s="14"/>
      <c r="D56" s="19" t="s">
        <v>85</v>
      </c>
      <c r="E56" s="16">
        <v>549</v>
      </c>
      <c r="F56" s="16">
        <v>595</v>
      </c>
      <c r="G56" s="16">
        <f t="shared" si="14"/>
        <v>46</v>
      </c>
      <c r="H56" s="17">
        <f t="shared" si="13"/>
        <v>8.37887067395264</v>
      </c>
      <c r="I56" s="32"/>
    </row>
    <row r="57" s="2" customFormat="1" ht="21" customHeight="1" spans="1:9">
      <c r="A57" s="14"/>
      <c r="B57" s="14"/>
      <c r="C57" s="14"/>
      <c r="D57" s="23" t="s">
        <v>86</v>
      </c>
      <c r="E57" s="16">
        <v>112</v>
      </c>
      <c r="F57" s="16">
        <v>120</v>
      </c>
      <c r="G57" s="16">
        <f t="shared" si="14"/>
        <v>8</v>
      </c>
      <c r="H57" s="17">
        <f t="shared" si="13"/>
        <v>7.14285714285714</v>
      </c>
      <c r="I57" s="32"/>
    </row>
    <row r="58" s="2" customFormat="1" ht="21" customHeight="1" spans="1:9">
      <c r="A58" s="14"/>
      <c r="B58" s="14"/>
      <c r="C58" s="14"/>
      <c r="D58" s="23"/>
      <c r="E58" s="16"/>
      <c r="F58" s="16"/>
      <c r="G58" s="16"/>
      <c r="H58" s="17"/>
      <c r="I58" s="30"/>
    </row>
    <row r="59" s="3" customFormat="1" ht="21" customHeight="1" spans="1:9">
      <c r="A59" s="24"/>
      <c r="B59" s="24"/>
      <c r="C59" s="24"/>
      <c r="D59" s="25" t="s">
        <v>87</v>
      </c>
      <c r="E59" s="16">
        <f>E5+E41+E48</f>
        <v>100168</v>
      </c>
      <c r="F59" s="16">
        <f>F5+F41+F48</f>
        <v>107180</v>
      </c>
      <c r="G59" s="16">
        <f>F59-E59</f>
        <v>7012</v>
      </c>
      <c r="H59" s="17">
        <f t="shared" ref="H59:H61" si="15">G59/E59*100</f>
        <v>7.00023959747624</v>
      </c>
      <c r="I59" s="30" t="s">
        <v>88</v>
      </c>
    </row>
    <row r="60" s="2" customFormat="1" ht="21" customHeight="1" spans="1:9">
      <c r="A60" s="14"/>
      <c r="B60" s="14"/>
      <c r="C60" s="14"/>
      <c r="D60" s="26" t="s">
        <v>89</v>
      </c>
      <c r="E60" s="16">
        <f t="shared" ref="E60:G60" si="16">E39+E41+E48</f>
        <v>88054</v>
      </c>
      <c r="F60" s="16">
        <f t="shared" si="16"/>
        <v>95280</v>
      </c>
      <c r="G60" s="16">
        <f t="shared" si="16"/>
        <v>7226</v>
      </c>
      <c r="H60" s="17">
        <f t="shared" si="15"/>
        <v>8.20632793513072</v>
      </c>
      <c r="I60" s="31"/>
    </row>
    <row r="61" s="2" customFormat="1" ht="21" customHeight="1" spans="1:9">
      <c r="A61" s="14"/>
      <c r="B61" s="14"/>
      <c r="C61" s="14"/>
      <c r="D61" s="26" t="s">
        <v>90</v>
      </c>
      <c r="E61" s="16">
        <f>E40</f>
        <v>12114</v>
      </c>
      <c r="F61" s="16">
        <f>F40</f>
        <v>11900</v>
      </c>
      <c r="G61" s="16">
        <f>F61-E61</f>
        <v>-214</v>
      </c>
      <c r="H61" s="17">
        <f t="shared" si="15"/>
        <v>-1.76655109790325</v>
      </c>
      <c r="I61" s="32"/>
    </row>
    <row r="62" s="2" customFormat="1" ht="21" customHeight="1" spans="1:9">
      <c r="A62" s="27"/>
      <c r="B62" s="27"/>
      <c r="C62" s="27"/>
      <c r="E62" s="8"/>
      <c r="F62" s="8"/>
      <c r="G62" s="8"/>
      <c r="H62" s="8"/>
      <c r="I62" s="33"/>
    </row>
    <row r="63" s="2" customFormat="1" ht="21" customHeight="1" spans="1:9">
      <c r="A63" s="27"/>
      <c r="B63" s="27"/>
      <c r="C63" s="27"/>
      <c r="E63" s="8"/>
      <c r="F63" s="8"/>
      <c r="G63" s="8"/>
      <c r="H63" s="8"/>
      <c r="I63" s="33"/>
    </row>
    <row r="64" s="2" customFormat="1" ht="21" customHeight="1" spans="1:9">
      <c r="A64" s="27"/>
      <c r="B64" s="27"/>
      <c r="C64" s="27"/>
      <c r="E64" s="8"/>
      <c r="F64" s="8"/>
      <c r="G64" s="8"/>
      <c r="H64" s="8"/>
      <c r="I64" s="33"/>
    </row>
    <row r="65" s="2" customFormat="1" ht="21" customHeight="1" spans="1:9">
      <c r="A65" s="27"/>
      <c r="B65" s="27"/>
      <c r="C65" s="27"/>
      <c r="E65" s="8"/>
      <c r="F65" s="8"/>
      <c r="G65" s="8"/>
      <c r="H65" s="8"/>
      <c r="I65" s="33"/>
    </row>
    <row r="66" s="2" customFormat="1" ht="21" customHeight="1" spans="1:9">
      <c r="A66" s="27"/>
      <c r="B66" s="27"/>
      <c r="C66" s="27"/>
      <c r="E66" s="8"/>
      <c r="F66" s="8"/>
      <c r="G66" s="8"/>
      <c r="H66" s="8"/>
      <c r="I66" s="33"/>
    </row>
    <row r="67" s="2" customFormat="1" ht="21" customHeight="1" spans="1:9">
      <c r="A67" s="27"/>
      <c r="B67" s="27"/>
      <c r="C67" s="27"/>
      <c r="E67" s="8"/>
      <c r="F67" s="8"/>
      <c r="G67" s="8"/>
      <c r="H67" s="8"/>
      <c r="I67" s="33"/>
    </row>
    <row r="68" s="2" customFormat="1" ht="21" customHeight="1" spans="1:9">
      <c r="A68" s="27"/>
      <c r="B68" s="27"/>
      <c r="C68" s="27"/>
      <c r="E68" s="8"/>
      <c r="F68" s="8"/>
      <c r="G68" s="8"/>
      <c r="H68" s="8"/>
      <c r="I68" s="33"/>
    </row>
    <row r="69" s="2" customFormat="1" ht="21" customHeight="1" spans="1:9">
      <c r="A69" s="27"/>
      <c r="B69" s="27"/>
      <c r="C69" s="27"/>
      <c r="E69" s="8"/>
      <c r="F69" s="8"/>
      <c r="G69" s="8"/>
      <c r="H69" s="8"/>
      <c r="I69" s="33"/>
    </row>
    <row r="70" s="2" customFormat="1" ht="21" customHeight="1" spans="1:9">
      <c r="A70" s="27"/>
      <c r="B70" s="27"/>
      <c r="C70" s="27"/>
      <c r="E70" s="8"/>
      <c r="F70" s="8"/>
      <c r="G70" s="8"/>
      <c r="H70" s="8"/>
      <c r="I70" s="33"/>
    </row>
    <row r="71" s="2" customFormat="1" ht="21" customHeight="1" spans="1:9">
      <c r="A71" s="27"/>
      <c r="B71" s="27"/>
      <c r="C71" s="27"/>
      <c r="E71" s="8"/>
      <c r="F71" s="8"/>
      <c r="G71" s="8"/>
      <c r="H71" s="8"/>
      <c r="I71" s="33"/>
    </row>
    <row r="72" s="2" customFormat="1" ht="21" customHeight="1" spans="1:9">
      <c r="A72" s="27"/>
      <c r="B72" s="27"/>
      <c r="C72" s="27"/>
      <c r="E72" s="8"/>
      <c r="F72" s="8"/>
      <c r="G72" s="8"/>
      <c r="H72" s="8"/>
      <c r="I72" s="33"/>
    </row>
    <row r="73" s="2" customFormat="1" ht="21" customHeight="1" spans="1:9">
      <c r="A73" s="27"/>
      <c r="B73" s="27"/>
      <c r="C73" s="27"/>
      <c r="E73" s="8"/>
      <c r="F73" s="8"/>
      <c r="G73" s="8"/>
      <c r="H73" s="8"/>
      <c r="I73" s="33"/>
    </row>
    <row r="74" s="2" customFormat="1" ht="21" customHeight="1" spans="1:9">
      <c r="A74" s="27"/>
      <c r="B74" s="27"/>
      <c r="C74" s="27"/>
      <c r="E74" s="8"/>
      <c r="F74" s="8"/>
      <c r="G74" s="8"/>
      <c r="H74" s="8"/>
      <c r="I74" s="33"/>
    </row>
    <row r="75" s="2" customFormat="1" ht="21" customHeight="1" spans="1:9">
      <c r="A75" s="27"/>
      <c r="B75" s="27"/>
      <c r="C75" s="27"/>
      <c r="E75" s="8"/>
      <c r="F75" s="8"/>
      <c r="G75" s="8"/>
      <c r="H75" s="8"/>
      <c r="I75" s="33"/>
    </row>
    <row r="76" s="2" customFormat="1" ht="21" customHeight="1" spans="1:9">
      <c r="A76" s="27"/>
      <c r="B76" s="27"/>
      <c r="C76" s="27"/>
      <c r="E76" s="8"/>
      <c r="F76" s="8"/>
      <c r="G76" s="8"/>
      <c r="H76" s="8"/>
      <c r="I76" s="33"/>
    </row>
    <row r="77" s="2" customFormat="1" ht="21" customHeight="1" spans="1:9">
      <c r="A77" s="27"/>
      <c r="B77" s="27"/>
      <c r="C77" s="27"/>
      <c r="E77" s="8"/>
      <c r="F77" s="8"/>
      <c r="G77" s="8"/>
      <c r="H77" s="8"/>
      <c r="I77" s="33"/>
    </row>
    <row r="78" s="2" customFormat="1" ht="21" customHeight="1" spans="1:9">
      <c r="A78" s="27"/>
      <c r="B78" s="27"/>
      <c r="C78" s="27"/>
      <c r="E78" s="8"/>
      <c r="F78" s="8"/>
      <c r="G78" s="8"/>
      <c r="H78" s="8"/>
      <c r="I78" s="33"/>
    </row>
    <row r="79" s="2" customFormat="1" ht="21" customHeight="1" spans="1:9">
      <c r="A79" s="27"/>
      <c r="B79" s="27"/>
      <c r="C79" s="27"/>
      <c r="E79" s="8"/>
      <c r="F79" s="8"/>
      <c r="G79" s="8"/>
      <c r="H79" s="8"/>
      <c r="I79" s="33"/>
    </row>
    <row r="80" s="2" customFormat="1" ht="21" customHeight="1" spans="1:9">
      <c r="A80" s="27"/>
      <c r="B80" s="27"/>
      <c r="C80" s="27"/>
      <c r="E80" s="8"/>
      <c r="F80" s="8"/>
      <c r="G80" s="8"/>
      <c r="H80" s="8"/>
      <c r="I80" s="33"/>
    </row>
    <row r="81" s="2" customFormat="1" ht="21" customHeight="1" spans="1:9">
      <c r="A81" s="27"/>
      <c r="B81" s="27"/>
      <c r="C81" s="27"/>
      <c r="E81" s="8"/>
      <c r="F81" s="8"/>
      <c r="G81" s="8"/>
      <c r="H81" s="8"/>
      <c r="I81" s="33"/>
    </row>
    <row r="82" s="2" customFormat="1" ht="21" customHeight="1" spans="1:9">
      <c r="A82" s="27"/>
      <c r="B82" s="27"/>
      <c r="C82" s="27"/>
      <c r="E82" s="8"/>
      <c r="F82" s="8"/>
      <c r="G82" s="8"/>
      <c r="H82" s="8"/>
      <c r="I82" s="33"/>
    </row>
    <row r="83" s="2" customFormat="1" ht="21" customHeight="1" spans="1:9">
      <c r="A83" s="27"/>
      <c r="B83" s="27"/>
      <c r="C83" s="27"/>
      <c r="E83" s="8"/>
      <c r="F83" s="8"/>
      <c r="G83" s="8"/>
      <c r="H83" s="8"/>
      <c r="I83" s="33"/>
    </row>
    <row r="84" s="2" customFormat="1" ht="21" customHeight="1" spans="1:9">
      <c r="A84" s="27"/>
      <c r="B84" s="27"/>
      <c r="C84" s="27"/>
      <c r="E84" s="8"/>
      <c r="F84" s="8"/>
      <c r="G84" s="8"/>
      <c r="H84" s="8"/>
      <c r="I84" s="33"/>
    </row>
    <row r="85" s="2" customFormat="1" ht="21" customHeight="1" spans="1:9">
      <c r="A85" s="27"/>
      <c r="B85" s="27"/>
      <c r="C85" s="27"/>
      <c r="E85" s="8"/>
      <c r="F85" s="8"/>
      <c r="G85" s="8"/>
      <c r="H85" s="8"/>
      <c r="I85" s="33"/>
    </row>
    <row r="86" s="2" customFormat="1" ht="21" customHeight="1" spans="1:9">
      <c r="A86" s="27"/>
      <c r="B86" s="27"/>
      <c r="C86" s="27"/>
      <c r="E86" s="8"/>
      <c r="F86" s="8"/>
      <c r="G86" s="8"/>
      <c r="H86" s="8"/>
      <c r="I86" s="33"/>
    </row>
    <row r="87" s="2" customFormat="1" ht="21" customHeight="1" spans="1:9">
      <c r="A87" s="27"/>
      <c r="B87" s="27"/>
      <c r="C87" s="27"/>
      <c r="E87" s="8"/>
      <c r="F87" s="8"/>
      <c r="G87" s="8"/>
      <c r="H87" s="8"/>
      <c r="I87" s="33"/>
    </row>
    <row r="88" s="2" customFormat="1" ht="21" customHeight="1" spans="1:9">
      <c r="A88" s="27"/>
      <c r="B88" s="27"/>
      <c r="C88" s="27"/>
      <c r="E88" s="8"/>
      <c r="F88" s="8"/>
      <c r="G88" s="8"/>
      <c r="H88" s="8"/>
      <c r="I88" s="33"/>
    </row>
    <row r="89" s="2" customFormat="1" ht="21" customHeight="1" spans="1:9">
      <c r="A89" s="27"/>
      <c r="B89" s="27"/>
      <c r="C89" s="27"/>
      <c r="E89" s="8"/>
      <c r="F89" s="8"/>
      <c r="G89" s="8"/>
      <c r="H89" s="8"/>
      <c r="I89" s="33"/>
    </row>
    <row r="90" s="2" customFormat="1" ht="22.5" customHeight="1" spans="1:9">
      <c r="A90" s="27"/>
      <c r="B90" s="27"/>
      <c r="C90" s="27"/>
      <c r="E90" s="8"/>
      <c r="F90" s="8"/>
      <c r="G90" s="8"/>
      <c r="H90" s="8"/>
      <c r="I90" s="33"/>
    </row>
    <row r="91" s="2" customFormat="1" ht="22.5" customHeight="1" spans="1:9">
      <c r="A91" s="27"/>
      <c r="B91" s="27"/>
      <c r="C91" s="27"/>
      <c r="E91" s="8"/>
      <c r="F91" s="8"/>
      <c r="G91" s="8"/>
      <c r="H91" s="8"/>
      <c r="I91" s="33"/>
    </row>
    <row r="92" s="2" customFormat="1" ht="22.5" customHeight="1" spans="1:9">
      <c r="A92" s="27"/>
      <c r="B92" s="27"/>
      <c r="C92" s="27"/>
      <c r="E92" s="8"/>
      <c r="F92" s="8"/>
      <c r="G92" s="8"/>
      <c r="H92" s="8"/>
      <c r="I92" s="33"/>
    </row>
    <row r="93" s="2" customFormat="1" ht="22.5" customHeight="1" spans="1:9">
      <c r="A93" s="27"/>
      <c r="B93" s="27"/>
      <c r="C93" s="27"/>
      <c r="E93" s="8"/>
      <c r="F93" s="8"/>
      <c r="G93" s="8"/>
      <c r="H93" s="8"/>
      <c r="I93" s="33"/>
    </row>
    <row r="94" s="2" customFormat="1" ht="22.5" customHeight="1" spans="1:9">
      <c r="A94" s="27"/>
      <c r="B94" s="27"/>
      <c r="C94" s="27"/>
      <c r="E94" s="8"/>
      <c r="F94" s="8"/>
      <c r="G94" s="8"/>
      <c r="H94" s="8"/>
      <c r="I94" s="33"/>
    </row>
    <row r="95" s="2" customFormat="1" ht="22.5" customHeight="1" spans="1:9">
      <c r="A95" s="27"/>
      <c r="B95" s="27"/>
      <c r="C95" s="27"/>
      <c r="E95" s="8"/>
      <c r="F95" s="8"/>
      <c r="G95" s="8"/>
      <c r="H95" s="8"/>
      <c r="I95" s="33"/>
    </row>
    <row r="96" s="2" customFormat="1" ht="22.5" customHeight="1" spans="1:9">
      <c r="A96" s="27"/>
      <c r="B96" s="27"/>
      <c r="C96" s="27"/>
      <c r="E96" s="8"/>
      <c r="F96" s="8"/>
      <c r="G96" s="8"/>
      <c r="H96" s="8"/>
      <c r="I96" s="33"/>
    </row>
    <row r="97" s="2" customFormat="1" ht="22.5" customHeight="1" spans="1:9">
      <c r="A97" s="27"/>
      <c r="B97" s="27"/>
      <c r="C97" s="27"/>
      <c r="E97" s="8"/>
      <c r="F97" s="8"/>
      <c r="G97" s="8"/>
      <c r="H97" s="8"/>
      <c r="I97" s="33"/>
    </row>
    <row r="98" s="2" customFormat="1" ht="22.5" customHeight="1" spans="1:9">
      <c r="A98" s="27"/>
      <c r="B98" s="27"/>
      <c r="C98" s="27"/>
      <c r="E98" s="8"/>
      <c r="F98" s="8"/>
      <c r="G98" s="8"/>
      <c r="H98" s="8"/>
      <c r="I98" s="33"/>
    </row>
    <row r="99" s="2" customFormat="1" ht="22.5" customHeight="1" spans="1:9">
      <c r="A99" s="27"/>
      <c r="B99" s="27"/>
      <c r="C99" s="27"/>
      <c r="E99" s="8"/>
      <c r="F99" s="8"/>
      <c r="G99" s="8"/>
      <c r="H99" s="8"/>
      <c r="I99" s="33"/>
    </row>
    <row r="100" s="2" customFormat="1" ht="22.5" customHeight="1" spans="1:9">
      <c r="A100" s="27"/>
      <c r="B100" s="27"/>
      <c r="C100" s="27"/>
      <c r="E100" s="8"/>
      <c r="F100" s="8"/>
      <c r="G100" s="8"/>
      <c r="H100" s="8"/>
      <c r="I100" s="33"/>
    </row>
    <row r="101" s="2" customFormat="1" ht="22.5" customHeight="1" spans="1:9">
      <c r="A101" s="27"/>
      <c r="B101" s="27"/>
      <c r="C101" s="27"/>
      <c r="E101" s="8"/>
      <c r="F101" s="8"/>
      <c r="G101" s="8"/>
      <c r="H101" s="8"/>
      <c r="I101" s="33"/>
    </row>
    <row r="102" s="2" customFormat="1" ht="22.5" customHeight="1" spans="1:9">
      <c r="A102" s="27"/>
      <c r="B102" s="27"/>
      <c r="C102" s="27"/>
      <c r="E102" s="8"/>
      <c r="F102" s="8"/>
      <c r="G102" s="8"/>
      <c r="H102" s="8"/>
      <c r="I102" s="33"/>
    </row>
    <row r="103" s="2" customFormat="1" ht="22.5" customHeight="1" spans="1:9">
      <c r="A103" s="27"/>
      <c r="B103" s="27"/>
      <c r="C103" s="27"/>
      <c r="E103" s="8"/>
      <c r="F103" s="8"/>
      <c r="G103" s="8"/>
      <c r="H103" s="8"/>
      <c r="I103" s="33"/>
    </row>
    <row r="104" s="2" customFormat="1" ht="22.5" customHeight="1" spans="1:9">
      <c r="A104" s="27"/>
      <c r="B104" s="27"/>
      <c r="C104" s="27"/>
      <c r="E104" s="8"/>
      <c r="F104" s="8"/>
      <c r="G104" s="8"/>
      <c r="H104" s="8"/>
      <c r="I104" s="33"/>
    </row>
    <row r="105" s="2" customFormat="1" ht="22.5" customHeight="1" spans="1:9">
      <c r="A105" s="27"/>
      <c r="B105" s="27"/>
      <c r="C105" s="27"/>
      <c r="E105" s="8"/>
      <c r="F105" s="8"/>
      <c r="G105" s="8"/>
      <c r="H105" s="8"/>
      <c r="I105" s="33"/>
    </row>
    <row r="106" s="2" customFormat="1" ht="22.5" customHeight="1" spans="1:9">
      <c r="A106" s="27"/>
      <c r="B106" s="27"/>
      <c r="C106" s="27"/>
      <c r="E106" s="8"/>
      <c r="F106" s="8"/>
      <c r="G106" s="8"/>
      <c r="H106" s="8"/>
      <c r="I106" s="33"/>
    </row>
    <row r="107" s="2" customFormat="1" ht="22.5" customHeight="1" spans="1:9">
      <c r="A107" s="27"/>
      <c r="B107" s="27"/>
      <c r="C107" s="27"/>
      <c r="E107" s="8"/>
      <c r="F107" s="8"/>
      <c r="G107" s="8"/>
      <c r="H107" s="8"/>
      <c r="I107" s="33"/>
    </row>
    <row r="108" s="2" customFormat="1" ht="22.5" customHeight="1" spans="1:9">
      <c r="A108" s="27"/>
      <c r="B108" s="27"/>
      <c r="C108" s="27"/>
      <c r="E108" s="8"/>
      <c r="F108" s="8"/>
      <c r="G108" s="8"/>
      <c r="H108" s="8"/>
      <c r="I108" s="33"/>
    </row>
    <row r="109" s="2" customFormat="1" ht="22.5" customHeight="1" spans="1:9">
      <c r="A109" s="8"/>
      <c r="B109" s="8"/>
      <c r="C109" s="8"/>
      <c r="E109" s="8"/>
      <c r="F109" s="8"/>
      <c r="G109" s="8"/>
      <c r="H109" s="8"/>
      <c r="I109" s="33"/>
    </row>
    <row r="110" s="2" customFormat="1" ht="22.5" customHeight="1" spans="1:9">
      <c r="A110" s="8"/>
      <c r="B110" s="8"/>
      <c r="C110" s="8"/>
      <c r="E110" s="8"/>
      <c r="F110" s="8"/>
      <c r="G110" s="8"/>
      <c r="H110" s="8"/>
      <c r="I110" s="33"/>
    </row>
    <row r="111" s="2" customFormat="1" ht="22.5" customHeight="1" spans="1:9">
      <c r="A111" s="8"/>
      <c r="B111" s="8"/>
      <c r="C111" s="8"/>
      <c r="E111" s="8"/>
      <c r="F111" s="8"/>
      <c r="G111" s="8"/>
      <c r="H111" s="8"/>
      <c r="I111" s="33"/>
    </row>
    <row r="112" s="2" customFormat="1" ht="22.5" customHeight="1" spans="1:9">
      <c r="A112" s="8"/>
      <c r="B112" s="8"/>
      <c r="C112" s="8"/>
      <c r="E112" s="8"/>
      <c r="F112" s="8"/>
      <c r="G112" s="8"/>
      <c r="H112" s="8"/>
      <c r="I112" s="33"/>
    </row>
    <row r="113" s="2" customFormat="1" ht="22.5" customHeight="1" spans="1:9">
      <c r="A113" s="8"/>
      <c r="B113" s="8"/>
      <c r="C113" s="8"/>
      <c r="E113" s="8"/>
      <c r="F113" s="8"/>
      <c r="G113" s="8"/>
      <c r="H113" s="8"/>
      <c r="I113" s="33"/>
    </row>
    <row r="114" s="2" customFormat="1" ht="22.5" customHeight="1" spans="1:9">
      <c r="A114" s="8"/>
      <c r="B114" s="8"/>
      <c r="C114" s="8"/>
      <c r="E114" s="8"/>
      <c r="F114" s="8"/>
      <c r="G114" s="8"/>
      <c r="H114" s="8"/>
      <c r="I114" s="33"/>
    </row>
    <row r="115" s="2" customFormat="1" ht="22.5" customHeight="1" spans="1:9">
      <c r="A115" s="8"/>
      <c r="B115" s="8"/>
      <c r="C115" s="8"/>
      <c r="E115" s="8"/>
      <c r="F115" s="8"/>
      <c r="G115" s="8"/>
      <c r="H115" s="8"/>
      <c r="I115" s="33"/>
    </row>
    <row r="116" s="2" customFormat="1" ht="22.5" customHeight="1" spans="1:9">
      <c r="A116" s="8"/>
      <c r="B116" s="8"/>
      <c r="C116" s="8"/>
      <c r="E116" s="8"/>
      <c r="F116" s="8"/>
      <c r="G116" s="8"/>
      <c r="H116" s="8"/>
      <c r="I116" s="33"/>
    </row>
    <row r="117" s="2" customFormat="1" ht="22.5" customHeight="1" spans="1:9">
      <c r="A117" s="8"/>
      <c r="B117" s="8"/>
      <c r="C117" s="8"/>
      <c r="E117" s="8"/>
      <c r="F117" s="8"/>
      <c r="G117" s="8"/>
      <c r="H117" s="8"/>
      <c r="I117" s="33"/>
    </row>
    <row r="118" s="2" customFormat="1" ht="22.5" customHeight="1" spans="1:9">
      <c r="A118" s="8"/>
      <c r="B118" s="8"/>
      <c r="C118" s="8"/>
      <c r="E118" s="8"/>
      <c r="F118" s="8"/>
      <c r="G118" s="8"/>
      <c r="H118" s="8"/>
      <c r="I118" s="33"/>
    </row>
    <row r="119" s="2" customFormat="1" ht="22.5" customHeight="1" spans="1:9">
      <c r="A119" s="8"/>
      <c r="B119" s="8"/>
      <c r="C119" s="8"/>
      <c r="E119" s="8"/>
      <c r="F119" s="8"/>
      <c r="G119" s="8"/>
      <c r="H119" s="8"/>
      <c r="I119" s="33"/>
    </row>
    <row r="120" s="2" customFormat="1" ht="22.5" customHeight="1" spans="1:9">
      <c r="A120" s="8"/>
      <c r="B120" s="8"/>
      <c r="C120" s="8"/>
      <c r="E120" s="8"/>
      <c r="F120" s="8"/>
      <c r="G120" s="8"/>
      <c r="H120" s="8"/>
      <c r="I120" s="33"/>
    </row>
  </sheetData>
  <mergeCells count="8">
    <mergeCell ref="A1:I1"/>
    <mergeCell ref="A2:C2"/>
    <mergeCell ref="F3:H3"/>
    <mergeCell ref="D3:D4"/>
    <mergeCell ref="E3:E4"/>
    <mergeCell ref="I3:I4"/>
    <mergeCell ref="I5:I6"/>
    <mergeCell ref="I59:I60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2019-05-24T00:07:00Z</dcterms:created>
  <dcterms:modified xsi:type="dcterms:W3CDTF">2019-05-24T00:10:41Z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