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目录" sheetId="1" r:id="rId1"/>
    <sheet name="表一、一般公共预算收入预算表" sheetId="2" r:id="rId2"/>
    <sheet name="表二、一般公共预算支出预算表" sheetId="3" r:id="rId3"/>
    <sheet name="表三、一般公共预算本级支出预算表" sheetId="4" r:id="rId4"/>
    <sheet name="表四、一般公共预算基本支出预算表" sheetId="5" r:id="rId5"/>
    <sheet name="表五、专项转移支付表（分项目）" sheetId="6" r:id="rId6"/>
    <sheet name="表六、专项转移支付表（分地区）" sheetId="7" r:id="rId7"/>
    <sheet name="表七、政府性基金收入预算表" sheetId="8" r:id="rId8"/>
    <sheet name="表八、政府性基金支出预算表" sheetId="9" r:id="rId9"/>
    <sheet name="表九、政府性基金本级支出预算表" sheetId="10" r:id="rId10"/>
    <sheet name="表十、政府性基金转移支付预算表（分项目）" sheetId="11" r:id="rId11"/>
    <sheet name="表十一、政府性基金转移支付预算表（分地区" sheetId="12" r:id="rId12"/>
    <sheet name="表十二、国有资本经营收入预算表" sheetId="13" r:id="rId13"/>
    <sheet name="表十三、国有资本经营支出预算表" sheetId="14" r:id="rId14"/>
    <sheet name="表十四、社保基金收入预算表" sheetId="15" r:id="rId15"/>
    <sheet name="表十五、社保基金支出预算表" sheetId="16" r:id="rId16"/>
    <sheet name="表十六、政府一般债务限额情况表" sheetId="17" r:id="rId17"/>
    <sheet name="表十七、政府专项债务限额情况表" sheetId="18" r:id="rId18"/>
    <sheet name="表十八、税收返还和转移支付预算表" sheetId="19" r:id="rId19"/>
    <sheet name="表十九、“三公”经费支出预算表" sheetId="20" r:id="rId20"/>
  </sheets>
  <definedNames>
    <definedName name="_xlnm.Print_Area" localSheetId="1">'表一、一般公共预算收入预算表'!#REF!</definedName>
    <definedName name="_xlnm.Print_Titles" localSheetId="15">'表十五、社保基金支出预算表'!$1:$4</definedName>
    <definedName name="_xlnm.Print_Titles" localSheetId="7">'表七、政府性基金收入预算表'!$3:$3</definedName>
    <definedName name="_xlnm.Print_Titles" localSheetId="8">'表八、政府性基金支出预算表'!$3:$3</definedName>
    <definedName name="_xlnm.Print_Area" localSheetId="0">'目录'!$A$1:$C$24</definedName>
    <definedName name="_xlnm.Print_Area" localSheetId="8">'表八、政府性基金支出预算表'!$A$1:$F$3</definedName>
  </definedNames>
  <calcPr fullCalcOnLoad="1"/>
</workbook>
</file>

<file path=xl/comments19.xml><?xml version="1.0" encoding="utf-8"?>
<comments xmlns="http://schemas.openxmlformats.org/spreadsheetml/2006/main">
  <authors>
    <author>Administrator</author>
  </authors>
  <commentList>
    <comment ref="F5" authorId="0">
      <text>
        <r>
          <rPr>
            <sz val="9"/>
            <rFont val="宋体"/>
            <family val="0"/>
          </rPr>
          <t>Administrator:
2123万含国库改革100、非税局征收经费60</t>
        </r>
      </text>
    </comment>
  </commentList>
</comments>
</file>

<file path=xl/sharedStrings.xml><?xml version="1.0" encoding="utf-8"?>
<sst xmlns="http://schemas.openxmlformats.org/spreadsheetml/2006/main" count="1901" uniqueCount="889">
  <si>
    <t>目   录</t>
  </si>
  <si>
    <t>表一：</t>
  </si>
  <si>
    <t>表二：</t>
  </si>
  <si>
    <t>表三：</t>
  </si>
  <si>
    <t>表四：</t>
  </si>
  <si>
    <t>表五：</t>
  </si>
  <si>
    <t>表六：</t>
  </si>
  <si>
    <t>表七：</t>
  </si>
  <si>
    <t>表八：</t>
  </si>
  <si>
    <t>表九：</t>
  </si>
  <si>
    <t>表十：</t>
  </si>
  <si>
    <t>表十一：</t>
  </si>
  <si>
    <t>表十二：</t>
  </si>
  <si>
    <t>表十三：</t>
  </si>
  <si>
    <t>表十四：</t>
  </si>
  <si>
    <t>表十五：</t>
  </si>
  <si>
    <t>表十六：</t>
  </si>
  <si>
    <t>表十七：</t>
  </si>
  <si>
    <t>表十八：</t>
  </si>
  <si>
    <t>表十九：</t>
  </si>
  <si>
    <t>表一</t>
  </si>
  <si>
    <t>2021年临湘市一般公共预算收入预算表</t>
  </si>
  <si>
    <t>单位：万元</t>
  </si>
  <si>
    <t>科目编码</t>
  </si>
  <si>
    <t>预    算    科    目</t>
  </si>
  <si>
    <t>2021年安排数</t>
  </si>
  <si>
    <t>类</t>
  </si>
  <si>
    <t>款</t>
  </si>
  <si>
    <t>项</t>
  </si>
  <si>
    <t>计划数</t>
  </si>
  <si>
    <t>一、地方公共收入合计</t>
  </si>
  <si>
    <t>税收收入</t>
  </si>
  <si>
    <t>01</t>
  </si>
  <si>
    <t>增值税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</si>
  <si>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</t>
    </r>
    <r>
      <rPr>
        <sz val="10"/>
        <rFont val="宋体"/>
        <family val="0"/>
      </rPr>
      <t>37.</t>
    </r>
    <r>
      <rPr>
        <sz val="10"/>
        <rFont val="宋体"/>
        <family val="0"/>
      </rPr>
      <t>5%</t>
    </r>
  </si>
  <si>
    <t>04</t>
  </si>
  <si>
    <t>企业所得税28%</t>
  </si>
  <si>
    <t>06</t>
  </si>
  <si>
    <t>个人所得税28%</t>
  </si>
  <si>
    <t>07</t>
  </si>
  <si>
    <t>资源税75%</t>
  </si>
  <si>
    <t>09</t>
  </si>
  <si>
    <t>城市维护建设税</t>
  </si>
  <si>
    <t>10</t>
  </si>
  <si>
    <t>房产税</t>
  </si>
  <si>
    <t>11</t>
  </si>
  <si>
    <t>印花税</t>
  </si>
  <si>
    <t>12</t>
  </si>
  <si>
    <r>
      <t>7</t>
    </r>
    <r>
      <rPr>
        <sz val="10"/>
        <rFont val="宋体"/>
        <family val="0"/>
      </rPr>
      <t>0%</t>
    </r>
    <r>
      <rPr>
        <sz val="10"/>
        <rFont val="宋体"/>
        <family val="0"/>
      </rPr>
      <t>城镇土地使用税</t>
    </r>
  </si>
  <si>
    <t>13</t>
  </si>
  <si>
    <t>土地增值税</t>
  </si>
  <si>
    <t>14</t>
  </si>
  <si>
    <t>车船税</t>
  </si>
  <si>
    <t>18</t>
  </si>
  <si>
    <t>耕地占用税</t>
  </si>
  <si>
    <t>19</t>
  </si>
  <si>
    <t>契税</t>
  </si>
  <si>
    <r>
      <t>7</t>
    </r>
    <r>
      <rPr>
        <sz val="10"/>
        <rFont val="宋体"/>
        <family val="0"/>
      </rPr>
      <t>0%</t>
    </r>
    <r>
      <rPr>
        <sz val="10"/>
        <rFont val="宋体"/>
        <family val="0"/>
      </rPr>
      <t>环境保护税</t>
    </r>
  </si>
  <si>
    <t>103</t>
  </si>
  <si>
    <t>非税收入</t>
  </si>
  <si>
    <t>02</t>
  </si>
  <si>
    <t>专项收入</t>
  </si>
  <si>
    <r>
      <t xml:space="preserve"> </t>
    </r>
    <r>
      <rPr>
        <sz val="9"/>
        <rFont val="宋体"/>
        <family val="0"/>
      </rPr>
      <t>教育费附加收入</t>
    </r>
  </si>
  <si>
    <t>16</t>
  </si>
  <si>
    <t>地方教育附加收入</t>
  </si>
  <si>
    <t>残疾人就业保障金收入</t>
  </si>
  <si>
    <t>22</t>
  </si>
  <si>
    <t>森林植被恢复费</t>
  </si>
  <si>
    <t>23</t>
  </si>
  <si>
    <t>水利建设专项收入</t>
  </si>
  <si>
    <t>行政事业性收费收入</t>
  </si>
  <si>
    <t>05</t>
  </si>
  <si>
    <t>罚没收入</t>
  </si>
  <si>
    <t>国有资本经营收入</t>
  </si>
  <si>
    <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</si>
  <si>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t>99</t>
  </si>
  <si>
    <t>其他收入</t>
  </si>
  <si>
    <t xml:space="preserve">    分征收部门：税务局</t>
  </si>
  <si>
    <t xml:space="preserve">               财政局</t>
  </si>
  <si>
    <t>二、上划中央收入</t>
  </si>
  <si>
    <r>
      <t>增值税5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</si>
  <si>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r>
      <t>消费税1</t>
    </r>
    <r>
      <rPr>
        <sz val="10"/>
        <rFont val="宋体"/>
        <family val="0"/>
      </rPr>
      <t>00%</t>
    </r>
  </si>
  <si>
    <t>企业所得税60%</t>
  </si>
  <si>
    <t>个人所得税60%</t>
  </si>
  <si>
    <t>三、上划省级收入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</si>
  <si>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</t>
    </r>
    <r>
      <rPr>
        <sz val="10"/>
        <rFont val="宋体"/>
        <family val="0"/>
      </rPr>
      <t>12.5</t>
    </r>
    <r>
      <rPr>
        <sz val="10"/>
        <rFont val="宋体"/>
        <family val="0"/>
      </rPr>
      <t>%</t>
    </r>
  </si>
  <si>
    <t>企业所得税12%</t>
  </si>
  <si>
    <t>个人所得税12%</t>
  </si>
  <si>
    <t>资源税25%</t>
  </si>
  <si>
    <r>
      <t>城镇土地使用税3</t>
    </r>
    <r>
      <rPr>
        <sz val="10"/>
        <rFont val="宋体"/>
        <family val="0"/>
      </rPr>
      <t>0%</t>
    </r>
  </si>
  <si>
    <t>环境保护税30%</t>
  </si>
  <si>
    <t>公共财政收入合计</t>
  </si>
  <si>
    <t>税务局</t>
  </si>
  <si>
    <t>财政局</t>
  </si>
  <si>
    <t>表二</t>
  </si>
  <si>
    <t>2021年临湘市一般公共预算支出预算表</t>
  </si>
  <si>
    <t>支出功能分类科目</t>
  </si>
  <si>
    <t>合计</t>
  </si>
  <si>
    <t>201</t>
  </si>
  <si>
    <t>一般公共服务支出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</si>
  <si>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</si>
  <si>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</si>
  <si>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</si>
  <si>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</si>
  <si>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</si>
  <si>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</si>
  <si>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</si>
  <si>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</si>
  <si>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</si>
  <si>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</si>
  <si>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</si>
  <si>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</si>
  <si>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</si>
  <si>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</si>
  <si>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</si>
  <si>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</si>
  <si>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</si>
  <si>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</si>
  <si>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</si>
  <si>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</si>
  <si>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</si>
  <si>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</si>
  <si>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</si>
  <si>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</si>
  <si>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</si>
  <si>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</si>
  <si>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220</t>
  </si>
  <si>
    <t>自然资源海洋气象等支出</t>
  </si>
  <si>
    <t>221</t>
  </si>
  <si>
    <t>住房保障支出</t>
  </si>
  <si>
    <t>224</t>
  </si>
  <si>
    <t>灾害防治及应急管理支出</t>
  </si>
  <si>
    <t>227</t>
  </si>
  <si>
    <t>预备费</t>
  </si>
  <si>
    <t>229</t>
  </si>
  <si>
    <t>其他支出</t>
  </si>
  <si>
    <t>232</t>
  </si>
  <si>
    <t>债务付息支出</t>
  </si>
  <si>
    <t>表三</t>
  </si>
  <si>
    <t>2021年临湘市公共预算本级支出预算表</t>
  </si>
  <si>
    <t>支出经济分类科目</t>
  </si>
  <si>
    <t>列收列支（含纳入预算管理的非税收入拨款）</t>
  </si>
  <si>
    <t>提前下达及上年结转</t>
  </si>
  <si>
    <t>市直</t>
  </si>
  <si>
    <t>乡镇级</t>
  </si>
  <si>
    <t>工资福利支出</t>
  </si>
  <si>
    <t>商品和服务支出</t>
  </si>
  <si>
    <t>对个人和家庭的补助</t>
  </si>
  <si>
    <t>基本工资</t>
  </si>
  <si>
    <t>津贴、绩效工资、奖金</t>
  </si>
  <si>
    <t>社会保障缴费</t>
  </si>
  <si>
    <t>住房公积金</t>
  </si>
  <si>
    <t>其他工资福利支出</t>
  </si>
  <si>
    <t>一般商品和服务支出</t>
  </si>
  <si>
    <t>专项经费</t>
  </si>
  <si>
    <t xml:space="preserve">  201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</si>
  <si>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</si>
  <si>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</si>
  <si>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</si>
  <si>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</si>
  <si>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08</t>
  </si>
  <si>
    <t xml:space="preserve">    代表工作</t>
  </si>
  <si>
    <t xml:space="preserve">  政协事务</t>
  </si>
  <si>
    <t xml:space="preserve">  02</t>
  </si>
  <si>
    <t xml:space="preserve">    行政运行（政协事务）</t>
  </si>
  <si>
    <t>03</t>
  </si>
  <si>
    <t xml:space="preserve">    机关服务（政协事务）</t>
  </si>
  <si>
    <t xml:space="preserve">    政协会议</t>
  </si>
  <si>
    <t xml:space="preserve">    委员视察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</si>
  <si>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</si>
  <si>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</si>
  <si>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</si>
  <si>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</si>
  <si>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</si>
  <si>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</si>
  <si>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</si>
  <si>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</si>
  <si>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04</t>
  </si>
  <si>
    <t xml:space="preserve">    行政运行（发展与改革事务）</t>
  </si>
  <si>
    <t xml:space="preserve">    其他发展与改革事务支出</t>
  </si>
  <si>
    <t xml:space="preserve">  统计信息事务</t>
  </si>
  <si>
    <t xml:space="preserve">  05</t>
  </si>
  <si>
    <t xml:space="preserve">    行政运行（统计信息事务）</t>
  </si>
  <si>
    <t xml:space="preserve">    专项统计业务</t>
  </si>
  <si>
    <t xml:space="preserve">    专项普查活动</t>
  </si>
  <si>
    <t>50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</si>
  <si>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</si>
  <si>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</si>
  <si>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</si>
  <si>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06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</si>
  <si>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</si>
  <si>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</si>
  <si>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</si>
  <si>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</si>
  <si>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</si>
  <si>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审计事务</t>
  </si>
  <si>
    <t xml:space="preserve">  08</t>
  </si>
  <si>
    <t xml:space="preserve">    行政运行（审计事务）</t>
  </si>
  <si>
    <t xml:space="preserve">  纪检监察事务</t>
  </si>
  <si>
    <t xml:space="preserve">  11</t>
  </si>
  <si>
    <t xml:space="preserve">    行政运行（纪检监察事务）</t>
  </si>
  <si>
    <t xml:space="preserve">    一般行政管理事务（纪检监察事务）</t>
  </si>
  <si>
    <t xml:space="preserve">  商贸事务</t>
  </si>
  <si>
    <t xml:space="preserve">  13</t>
  </si>
  <si>
    <t xml:space="preserve">    行政运行（商贸事务）</t>
  </si>
  <si>
    <t xml:space="preserve">    一般行政管理事务（商贸事务）</t>
  </si>
  <si>
    <t xml:space="preserve">    事业运行（商贸事务）</t>
  </si>
  <si>
    <t xml:space="preserve">    其他商贸事务支出</t>
  </si>
  <si>
    <t>26</t>
  </si>
  <si>
    <t xml:space="preserve">  档案事务</t>
  </si>
  <si>
    <t xml:space="preserve">  26</t>
  </si>
  <si>
    <t xml:space="preserve">    行政运行（档案事务）</t>
  </si>
  <si>
    <t xml:space="preserve">    其他档案事务支出</t>
  </si>
  <si>
    <t>28</t>
  </si>
  <si>
    <t xml:space="preserve">  民主党派及工商联事务</t>
  </si>
  <si>
    <t xml:space="preserve">  28</t>
  </si>
  <si>
    <t xml:space="preserve">    行政运行（民主党派及工商联事务）</t>
  </si>
  <si>
    <t>29</t>
  </si>
  <si>
    <t xml:space="preserve">  群众团体事务</t>
  </si>
  <si>
    <t xml:space="preserve">  29</t>
  </si>
  <si>
    <t xml:space="preserve">    行政运行（群众团体事务）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</si>
  <si>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</si>
  <si>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</si>
  <si>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</si>
  <si>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</si>
  <si>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专项业务（党委办公厅（室）及相关机构事务）</t>
  </si>
  <si>
    <t>32</t>
  </si>
  <si>
    <t xml:space="preserve">  组织事务</t>
  </si>
  <si>
    <t xml:space="preserve">  32</t>
  </si>
  <si>
    <t xml:space="preserve">    行政运行（组织事务）</t>
  </si>
  <si>
    <t xml:space="preserve">    其他组织事务支出</t>
  </si>
  <si>
    <t>33</t>
  </si>
  <si>
    <t xml:space="preserve">  宣传事务</t>
  </si>
  <si>
    <t xml:space="preserve">  33</t>
  </si>
  <si>
    <t xml:space="preserve">    行政运行（宣传事务）</t>
  </si>
  <si>
    <t>34</t>
  </si>
  <si>
    <t xml:space="preserve">  统战事务</t>
  </si>
  <si>
    <t xml:space="preserve">  34</t>
  </si>
  <si>
    <t xml:space="preserve">    行政运行（统战事务）</t>
  </si>
  <si>
    <t xml:space="preserve">    机关服务（统战事务）</t>
  </si>
  <si>
    <t xml:space="preserve">    宗教事务</t>
  </si>
  <si>
    <t xml:space="preserve">    华侨事务</t>
  </si>
  <si>
    <t>36</t>
  </si>
  <si>
    <t xml:space="preserve">  其他共产党事务支出</t>
  </si>
  <si>
    <t xml:space="preserve">  36</t>
  </si>
  <si>
    <t xml:space="preserve">    行政运行（其他共产党事务支出）</t>
  </si>
  <si>
    <t>37</t>
  </si>
  <si>
    <t xml:space="preserve">  网信事务</t>
  </si>
  <si>
    <t xml:space="preserve">  37</t>
  </si>
  <si>
    <t xml:space="preserve">    行政运行</t>
  </si>
  <si>
    <t xml:space="preserve">    信息安全事务</t>
  </si>
  <si>
    <t xml:space="preserve">    其他网信事务支出</t>
  </si>
  <si>
    <t>38</t>
  </si>
  <si>
    <t xml:space="preserve">  市场监督管理事务</t>
  </si>
  <si>
    <t xml:space="preserve">  38</t>
  </si>
  <si>
    <t xml:space="preserve">    一般行政管理事务</t>
  </si>
  <si>
    <t xml:space="preserve">    市场主体管理</t>
  </si>
  <si>
    <t xml:space="preserve">    市场秩序执法</t>
  </si>
  <si>
    <t xml:space="preserve">    食品安全监管</t>
  </si>
  <si>
    <t xml:space="preserve">  其他一般公共服务支出</t>
  </si>
  <si>
    <t xml:space="preserve">  99</t>
  </si>
  <si>
    <t xml:space="preserve">    国家赔偿费用支出</t>
  </si>
  <si>
    <t xml:space="preserve">    其他一般公共服务支出</t>
  </si>
  <si>
    <t xml:space="preserve">  203</t>
  </si>
  <si>
    <t xml:space="preserve">  国防动员</t>
  </si>
  <si>
    <t xml:space="preserve">    203</t>
  </si>
  <si>
    <t xml:space="preserve">    兵役征集</t>
  </si>
  <si>
    <t xml:space="preserve">    人民防空</t>
  </si>
  <si>
    <t xml:space="preserve">    预备役部队</t>
  </si>
  <si>
    <t xml:space="preserve">    民兵</t>
  </si>
  <si>
    <t xml:space="preserve">    其他国防动员支出</t>
  </si>
  <si>
    <t xml:space="preserve">  204</t>
  </si>
  <si>
    <t xml:space="preserve">  武装警察部队</t>
  </si>
  <si>
    <t xml:space="preserve">    204</t>
  </si>
  <si>
    <t xml:space="preserve">    其他武装警察部队支出</t>
  </si>
  <si>
    <t xml:space="preserve">  公安</t>
  </si>
  <si>
    <t xml:space="preserve">    行政运行（公安）</t>
  </si>
  <si>
    <t xml:space="preserve">    一般行政管理事务（公安）</t>
  </si>
  <si>
    <t xml:space="preserve">    其他公安支出</t>
  </si>
  <si>
    <t xml:space="preserve">  司法</t>
  </si>
  <si>
    <t xml:space="preserve">    行政运行（司法）</t>
  </si>
  <si>
    <t xml:space="preserve">    基层司法业务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</si>
  <si>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</si>
  <si>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</si>
  <si>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</si>
  <si>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</si>
  <si>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205</t>
  </si>
  <si>
    <t xml:space="preserve">  教育管理事务</t>
  </si>
  <si>
    <t xml:space="preserve">    205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</si>
  <si>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</si>
  <si>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</si>
  <si>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</si>
  <si>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</si>
  <si>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</si>
  <si>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</si>
  <si>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</si>
  <si>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</si>
  <si>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</si>
  <si>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</si>
  <si>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</si>
  <si>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成人教育</t>
  </si>
  <si>
    <t xml:space="preserve">    成人高等教育</t>
  </si>
  <si>
    <t xml:space="preserve">  进修及培训</t>
  </si>
  <si>
    <t xml:space="preserve">    干部教育</t>
  </si>
  <si>
    <t xml:space="preserve">    培训支出</t>
  </si>
  <si>
    <t xml:space="preserve">  教育费附加安排的支出</t>
  </si>
  <si>
    <t xml:space="preserve">  09</t>
  </si>
  <si>
    <t xml:space="preserve">    其他教育费附加安排的支出</t>
  </si>
  <si>
    <t xml:space="preserve">  其他教育支出</t>
  </si>
  <si>
    <t xml:space="preserve">    其他教育支出</t>
  </si>
  <si>
    <t xml:space="preserve">  206</t>
  </si>
  <si>
    <t xml:space="preserve">  科学技术管理事务</t>
  </si>
  <si>
    <t xml:space="preserve">    206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</si>
  <si>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</si>
  <si>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</si>
  <si>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</si>
  <si>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</si>
  <si>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</si>
  <si>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</si>
  <si>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</si>
  <si>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07</t>
  </si>
  <si>
    <t xml:space="preserve">    机构运行（科学技术普及）</t>
  </si>
  <si>
    <t xml:space="preserve">    科普活动</t>
  </si>
  <si>
    <t xml:space="preserve">  207</t>
  </si>
  <si>
    <t xml:space="preserve">  文化和旅游</t>
  </si>
  <si>
    <t xml:space="preserve">    207</t>
  </si>
  <si>
    <t xml:space="preserve">    行政运行（文化）</t>
  </si>
  <si>
    <t xml:space="preserve">    机关服务（文化）</t>
  </si>
  <si>
    <t xml:space="preserve">    图书馆</t>
  </si>
  <si>
    <t xml:space="preserve">    艺术表演团体</t>
  </si>
  <si>
    <t xml:space="preserve">    群众文化</t>
  </si>
  <si>
    <t xml:space="preserve">    其他文化和旅游支出</t>
  </si>
  <si>
    <t xml:space="preserve">  文物</t>
  </si>
  <si>
    <t xml:space="preserve">    博物馆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</si>
  <si>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</si>
  <si>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</si>
  <si>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</si>
  <si>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</si>
  <si>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208</t>
  </si>
  <si>
    <t xml:space="preserve">  人力资源和社会保障管理事务</t>
  </si>
  <si>
    <t xml:space="preserve">    208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</si>
  <si>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</si>
  <si>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</si>
  <si>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</si>
  <si>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</si>
  <si>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</si>
  <si>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</si>
  <si>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</si>
  <si>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</si>
  <si>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</si>
  <si>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</si>
  <si>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</si>
  <si>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</si>
  <si>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</si>
  <si>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</si>
  <si>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</si>
  <si>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</si>
  <si>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</si>
  <si>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  其他就业补助支出</t>
  </si>
  <si>
    <t xml:space="preserve">  抚恤</t>
  </si>
  <si>
    <t xml:space="preserve">    死亡抚恤</t>
  </si>
  <si>
    <t xml:space="preserve">    其他优抚支出</t>
  </si>
  <si>
    <t xml:space="preserve">  退役安置</t>
  </si>
  <si>
    <t xml:space="preserve">    军队转业干部安置</t>
  </si>
  <si>
    <t xml:space="preserve">    其他退役安置支出</t>
  </si>
  <si>
    <t xml:space="preserve">  社会福利</t>
  </si>
  <si>
    <t xml:space="preserve">  10</t>
  </si>
  <si>
    <t xml:space="preserve">    儿童福利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</si>
  <si>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</si>
  <si>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</si>
  <si>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</si>
  <si>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</si>
  <si>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</si>
  <si>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</si>
  <si>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</si>
  <si>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</si>
  <si>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</si>
  <si>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</si>
  <si>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</si>
  <si>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</si>
  <si>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</si>
  <si>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</si>
  <si>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</si>
  <si>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</si>
  <si>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</si>
  <si>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</si>
  <si>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</si>
  <si>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</si>
  <si>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</si>
  <si>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210</t>
  </si>
  <si>
    <t xml:space="preserve">  卫生健康管理事务</t>
  </si>
  <si>
    <t xml:space="preserve">    210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</si>
  <si>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</si>
  <si>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</si>
  <si>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</si>
  <si>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</si>
  <si>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</si>
  <si>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</si>
  <si>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妇幼保健医院</t>
  </si>
  <si>
    <t xml:space="preserve">    其他专科医院</t>
  </si>
  <si>
    <t xml:space="preserve">    其他公立医院支出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</si>
  <si>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</si>
  <si>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</si>
  <si>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</si>
  <si>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</si>
  <si>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</si>
  <si>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</si>
  <si>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计划生育事务</t>
  </si>
  <si>
    <t xml:space="preserve">    计划生育机构</t>
  </si>
  <si>
    <t>17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</si>
  <si>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</si>
  <si>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</si>
  <si>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</si>
  <si>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</si>
  <si>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财政对基本医疗保险基金的补助</t>
  </si>
  <si>
    <t xml:space="preserve">  12</t>
  </si>
  <si>
    <t xml:space="preserve">    财政对职工基本医疗保险基金的补助</t>
  </si>
  <si>
    <t xml:space="preserve">    财政对城乡居民基本医疗保险基金的补助</t>
  </si>
  <si>
    <t>15</t>
  </si>
  <si>
    <t xml:space="preserve">  医疗保障管理事务</t>
  </si>
  <si>
    <t xml:space="preserve">  15</t>
  </si>
  <si>
    <t xml:space="preserve">    医疗保障经办事务</t>
  </si>
  <si>
    <t xml:space="preserve">  其他卫生健康支出</t>
  </si>
  <si>
    <t xml:space="preserve">    其他卫生健康支出</t>
  </si>
  <si>
    <t xml:space="preserve">  211</t>
  </si>
  <si>
    <t xml:space="preserve">  环境保护管理事务</t>
  </si>
  <si>
    <t xml:space="preserve">    211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</si>
  <si>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</si>
  <si>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</si>
  <si>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</si>
  <si>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能源管理事务</t>
  </si>
  <si>
    <t xml:space="preserve">  14</t>
  </si>
  <si>
    <t xml:space="preserve">    行政运行（能源管理事务）</t>
  </si>
  <si>
    <t xml:space="preserve">  212</t>
  </si>
  <si>
    <t xml:space="preserve">  城乡社区管理事务</t>
  </si>
  <si>
    <t xml:space="preserve">    212</t>
  </si>
  <si>
    <t xml:space="preserve">    行政运行（城乡社区管理事务）</t>
  </si>
  <si>
    <t xml:space="preserve">    一般行政管理事务（城乡社区管理事务）</t>
  </si>
  <si>
    <t xml:space="preserve">    机关服务（城乡社区管理事务）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</si>
  <si>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</si>
  <si>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</si>
  <si>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</si>
  <si>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</si>
  <si>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</si>
  <si>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</si>
  <si>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城市基础设施配套费安排的支出</t>
  </si>
  <si>
    <t xml:space="preserve">    其他城市基础设施配套费安排的支出</t>
  </si>
  <si>
    <t xml:space="preserve">  污水处理费安排的支出</t>
  </si>
  <si>
    <t xml:space="preserve">    其他污水处理费安排的支出</t>
  </si>
  <si>
    <t xml:space="preserve">  其他城乡社区支出</t>
  </si>
  <si>
    <t xml:space="preserve">    其他城乡社区支出</t>
  </si>
  <si>
    <t xml:space="preserve">  213</t>
  </si>
  <si>
    <t xml:space="preserve">  农业农村</t>
  </si>
  <si>
    <t xml:space="preserve">    213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</si>
  <si>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</si>
  <si>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</si>
  <si>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</si>
  <si>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</si>
  <si>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执法监管</t>
  </si>
  <si>
    <t xml:space="preserve">    统计监测与信息服务</t>
  </si>
  <si>
    <t xml:space="preserve">    对外交流与合作</t>
  </si>
  <si>
    <t xml:space="preserve">    农业生产发展</t>
  </si>
  <si>
    <t>53</t>
  </si>
  <si>
    <t xml:space="preserve">    农田建设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</si>
  <si>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</si>
  <si>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</si>
  <si>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</si>
  <si>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</si>
  <si>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机关服务（林业）</t>
  </si>
  <si>
    <t xml:space="preserve">    事业机构</t>
  </si>
  <si>
    <t xml:space="preserve">    森林生态效益补偿</t>
  </si>
  <si>
    <t xml:space="preserve">    动植物保护</t>
  </si>
  <si>
    <t xml:space="preserve">    湿地保护</t>
  </si>
  <si>
    <t xml:space="preserve">    林业草原防灾减灾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</si>
  <si>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</si>
  <si>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</si>
  <si>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</si>
  <si>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</si>
  <si>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</si>
  <si>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水质监测</t>
  </si>
  <si>
    <t xml:space="preserve">    水文测报</t>
  </si>
  <si>
    <t xml:space="preserve">    防汛</t>
  </si>
  <si>
    <t>35</t>
  </si>
  <si>
    <t xml:space="preserve">    农村人畜饮水</t>
  </si>
  <si>
    <t xml:space="preserve">  扶贫</t>
  </si>
  <si>
    <t xml:space="preserve">    行政运行（扶贫）</t>
  </si>
  <si>
    <t xml:space="preserve">    其他扶贫支出</t>
  </si>
  <si>
    <t xml:space="preserve">  农村综合改革</t>
  </si>
  <si>
    <t xml:space="preserve">    国有农场办社会职能改革补助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</si>
  <si>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</si>
  <si>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</si>
  <si>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</si>
  <si>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目标价格补贴</t>
  </si>
  <si>
    <t xml:space="preserve">    其他目标价格补贴</t>
  </si>
  <si>
    <t xml:space="preserve">  214</t>
  </si>
  <si>
    <t xml:space="preserve">  公路水路运输</t>
  </si>
  <si>
    <t xml:space="preserve">    214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</si>
  <si>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</si>
  <si>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</si>
  <si>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</si>
  <si>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</si>
  <si>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</si>
  <si>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港口设施（公路水路运输）</t>
  </si>
  <si>
    <t xml:space="preserve">    其他公路水路运输支出</t>
  </si>
  <si>
    <t xml:space="preserve">  其他交通运输支出</t>
  </si>
  <si>
    <t xml:space="preserve">    公共交通运营补助</t>
  </si>
  <si>
    <t xml:space="preserve">  215</t>
  </si>
  <si>
    <t xml:space="preserve">  工业和信息产业监管</t>
  </si>
  <si>
    <t xml:space="preserve">    215</t>
  </si>
  <si>
    <t xml:space="preserve">    行政运行（工业和信息产业监管）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</si>
  <si>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</si>
  <si>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</si>
  <si>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</si>
  <si>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216</t>
  </si>
  <si>
    <t xml:space="preserve">  商业流通事务</t>
  </si>
  <si>
    <t xml:space="preserve">    216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</si>
  <si>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</si>
  <si>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</si>
  <si>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</si>
  <si>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其他商业服务业等支出</t>
  </si>
  <si>
    <t xml:space="preserve">    其他商业服务业等支出</t>
  </si>
  <si>
    <t xml:space="preserve">  220</t>
  </si>
  <si>
    <t xml:space="preserve">  自然资源事务</t>
  </si>
  <si>
    <t xml:space="preserve">    220</t>
  </si>
  <si>
    <t xml:space="preserve">    行政运行（国土资源事务）</t>
  </si>
  <si>
    <t xml:space="preserve">    一般行政管理事务（国土资源事务）</t>
  </si>
  <si>
    <t xml:space="preserve">    自然资源利用与保护</t>
  </si>
  <si>
    <t xml:space="preserve">  气象事务</t>
  </si>
  <si>
    <t xml:space="preserve">    其他气象事务支出</t>
  </si>
  <si>
    <t xml:space="preserve">  221</t>
  </si>
  <si>
    <t xml:space="preserve">  保障性安居工程支出</t>
  </si>
  <si>
    <t xml:space="preserve">    221</t>
  </si>
  <si>
    <t xml:space="preserve">    其他保障性安居工程支出</t>
  </si>
  <si>
    <t xml:space="preserve">  住房改革支出</t>
  </si>
  <si>
    <t xml:space="preserve">    住房公积金</t>
  </si>
  <si>
    <t xml:space="preserve">  224</t>
  </si>
  <si>
    <t xml:space="preserve">  应急管理事务</t>
  </si>
  <si>
    <t xml:space="preserve">    224</t>
  </si>
  <si>
    <t xml:space="preserve">    安全监管</t>
  </si>
  <si>
    <t xml:space="preserve">    应急管理</t>
  </si>
  <si>
    <t xml:space="preserve">  消防事务</t>
  </si>
  <si>
    <t xml:space="preserve">    其他消防事务支出</t>
  </si>
  <si>
    <t xml:space="preserve">  227</t>
  </si>
  <si>
    <t xml:space="preserve">  预备费</t>
  </si>
  <si>
    <t xml:space="preserve">    227</t>
  </si>
  <si>
    <t xml:space="preserve">  </t>
  </si>
  <si>
    <t xml:space="preserve">    预备费</t>
  </si>
  <si>
    <t xml:space="preserve">  229</t>
  </si>
  <si>
    <t xml:space="preserve">  其他支出</t>
  </si>
  <si>
    <t xml:space="preserve">    229</t>
  </si>
  <si>
    <t xml:space="preserve">    其他支出</t>
  </si>
  <si>
    <t xml:space="preserve">  232</t>
  </si>
  <si>
    <t xml:space="preserve">  地方政府一般债务付息支出</t>
  </si>
  <si>
    <t xml:space="preserve">    232</t>
  </si>
  <si>
    <t xml:space="preserve">    地方政府一般债券付息支出</t>
  </si>
  <si>
    <t>表四</t>
  </si>
  <si>
    <t>2021年临湘市一般公共预算基本支出预算表</t>
  </si>
  <si>
    <t>政府经济科目编码</t>
  </si>
  <si>
    <t>政府经济科目名称</t>
  </si>
  <si>
    <t>金额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</si>
  <si>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</si>
  <si>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</si>
  <si>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</si>
  <si>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</si>
  <si>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</si>
  <si>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</si>
  <si>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</si>
  <si>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</si>
  <si>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</si>
  <si>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</si>
  <si>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</si>
  <si>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</si>
  <si>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</si>
  <si>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</si>
  <si>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</si>
  <si>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</si>
  <si>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</si>
  <si>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</si>
  <si>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</si>
  <si>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</si>
  <si>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</si>
  <si>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</si>
  <si>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</si>
  <si>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</si>
  <si>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</si>
  <si>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</si>
  <si>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</si>
  <si>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</si>
  <si>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</si>
  <si>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</si>
  <si>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</si>
  <si>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</si>
  <si>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</si>
  <si>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</si>
  <si>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</si>
  <si>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</si>
  <si>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</si>
  <si>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</si>
  <si>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</si>
  <si>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</si>
  <si>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</si>
  <si>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</si>
  <si>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</si>
  <si>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</si>
  <si>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</si>
  <si>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</si>
  <si>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</si>
  <si>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</si>
  <si>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</si>
  <si>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</si>
  <si>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</si>
  <si>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</si>
  <si>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</si>
  <si>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</si>
  <si>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</si>
  <si>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</si>
  <si>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表五</t>
  </si>
  <si>
    <t>2021年临湘市专项转移支付表（分项目）</t>
  </si>
  <si>
    <t>科目类别</t>
  </si>
  <si>
    <t>项目名称</t>
  </si>
  <si>
    <t>2021年安排</t>
  </si>
  <si>
    <t>文化体育与传媒支出</t>
  </si>
  <si>
    <t>医疗卫生与计划生育支出</t>
  </si>
  <si>
    <t>表六</t>
  </si>
  <si>
    <t>2021年临湘市专项转移支付（分地区）</t>
  </si>
  <si>
    <t>序号</t>
  </si>
  <si>
    <t>单位</t>
  </si>
  <si>
    <t>无</t>
  </si>
  <si>
    <t>说明：因县级专项转移支付无分地区，所以此表为空</t>
  </si>
  <si>
    <t>表七</t>
  </si>
  <si>
    <t>2021年临湘市政府性基金收入预算表</t>
  </si>
  <si>
    <t>备                    注</t>
  </si>
  <si>
    <t>目</t>
  </si>
  <si>
    <t>政府性基金收入</t>
  </si>
  <si>
    <r>
      <t>4</t>
    </r>
    <r>
      <rPr>
        <sz val="10"/>
        <rFont val="宋体"/>
        <family val="0"/>
      </rPr>
      <t>8</t>
    </r>
  </si>
  <si>
    <t>国有土地使用权出让金收入</t>
  </si>
  <si>
    <t>土地出让价款收入</t>
  </si>
  <si>
    <t>其他土地收入</t>
  </si>
  <si>
    <r>
      <t>5</t>
    </r>
    <r>
      <rPr>
        <sz val="10"/>
        <rFont val="宋体"/>
        <family val="0"/>
      </rPr>
      <t>6</t>
    </r>
  </si>
  <si>
    <t>城市基础设施配套费收入</t>
  </si>
  <si>
    <t>其他政府性基金收入</t>
  </si>
  <si>
    <t>110</t>
  </si>
  <si>
    <t>转移性收入</t>
  </si>
  <si>
    <t>政府性基金补助收入</t>
  </si>
  <si>
    <t>上年结余收入</t>
  </si>
  <si>
    <t>基金预算收入总计</t>
  </si>
  <si>
    <t>表八</t>
  </si>
  <si>
    <t>2021年临湘市政府性基金支出预算表</t>
  </si>
  <si>
    <r>
      <t>备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注</t>
    </r>
  </si>
  <si>
    <t>大中型水库移民后期扶持支出</t>
  </si>
  <si>
    <t>移民支出</t>
  </si>
  <si>
    <t>城乡社区事务</t>
  </si>
  <si>
    <t>国有土地使用权出让金支出</t>
  </si>
  <si>
    <r>
      <t>0</t>
    </r>
    <r>
      <rPr>
        <sz val="9"/>
        <rFont val="宋体"/>
        <family val="0"/>
      </rPr>
      <t>1</t>
    </r>
  </si>
  <si>
    <t>征地和拆迁补偿支出</t>
  </si>
  <si>
    <r>
      <t>0</t>
    </r>
    <r>
      <rPr>
        <sz val="9"/>
        <rFont val="宋体"/>
        <family val="0"/>
      </rPr>
      <t>2</t>
    </r>
  </si>
  <si>
    <t>土地开发支出</t>
  </si>
  <si>
    <t>城市建设支出</t>
  </si>
  <si>
    <r>
      <t>0</t>
    </r>
    <r>
      <rPr>
        <sz val="9"/>
        <rFont val="宋体"/>
        <family val="0"/>
      </rPr>
      <t>6</t>
    </r>
  </si>
  <si>
    <t>土地出让业务支出</t>
  </si>
  <si>
    <t>其中国土局105万</t>
  </si>
  <si>
    <t>廉租住房支出</t>
  </si>
  <si>
    <t>棚户区改造支出</t>
  </si>
  <si>
    <t>其他国有土地使用权出让收入安排的支出</t>
  </si>
  <si>
    <r>
      <t>政府隐性债务还本付息24900万元，其中：本金15700万元、利息9200万元；乡村振兴战略专项4272万元（村民集中建房专项1000万</t>
    </r>
    <r>
      <rPr>
        <sz val="9"/>
        <rFont val="Arial"/>
        <family val="2"/>
      </rPr>
      <t></t>
    </r>
    <r>
      <rPr>
        <sz val="9"/>
        <rFont val="宋体"/>
        <family val="0"/>
      </rPr>
      <t>厕所革命500万，人居环境整治专项2772万，其中：保洁经费1677万[村和社区54.1万人，人均30元，需1623万；小山场18个，每个3万，需54万]、农村垃圾镇中转及市处理转运经费355万、美丽乡村示范村创建640万、工作经费100万）；海螺水泥遗留问题处理1500万元；PPP支出责任可行性缺口补贴3000万元；其他16328万元。</t>
    </r>
  </si>
  <si>
    <r>
      <t>1</t>
    </r>
    <r>
      <rPr>
        <sz val="9"/>
        <rFont val="宋体"/>
        <family val="0"/>
      </rPr>
      <t>3</t>
    </r>
  </si>
  <si>
    <t>城市基础设施配套费安排的支出</t>
  </si>
  <si>
    <t>城市公共设施</t>
  </si>
  <si>
    <t xml:space="preserve"> </t>
  </si>
  <si>
    <t>其他城市基础设施配套费安排的支出</t>
  </si>
  <si>
    <t>建设局征收经费及部门预算支出</t>
  </si>
  <si>
    <t>其他政府性基金支出</t>
  </si>
  <si>
    <t>耕地指示交易开发成本、上年结转需继续安排的支出。</t>
  </si>
  <si>
    <t>60</t>
  </si>
  <si>
    <t>用于残疾人事业的彩票公益金支出</t>
  </si>
  <si>
    <t>用于其他社会事业的彩票公益金支出</t>
  </si>
  <si>
    <t>基金预算支出合计</t>
  </si>
  <si>
    <t>基金上解支出</t>
  </si>
  <si>
    <t>农土资金专项上解</t>
  </si>
  <si>
    <t>国有土地使用权出让金中计提上解</t>
  </si>
  <si>
    <t>农田水利资金上解</t>
  </si>
  <si>
    <t>调出资金</t>
  </si>
  <si>
    <t>土地出让金调出</t>
  </si>
  <si>
    <t>基金支出总计</t>
  </si>
  <si>
    <t>表九</t>
  </si>
  <si>
    <t>2021年临湘市政府性基金本级支出预算表</t>
  </si>
  <si>
    <t>表十</t>
  </si>
  <si>
    <t>2021年临湘市政府性基金转移支付预算表（分项目）</t>
  </si>
  <si>
    <r>
      <rPr>
        <sz val="10.5"/>
        <rFont val="方正仿宋_GBK"/>
        <family val="0"/>
      </rPr>
      <t>单位：万元</t>
    </r>
  </si>
  <si>
    <t>预算数</t>
  </si>
  <si>
    <t>0</t>
  </si>
  <si>
    <r>
      <rPr>
        <b/>
        <sz val="11"/>
        <rFont val="方正仿宋_GBK"/>
        <family val="0"/>
      </rPr>
      <t>合计</t>
    </r>
  </si>
  <si>
    <t>注：临湘市无政府性基金转移支付预算，故以空表列示</t>
  </si>
  <si>
    <t>表十一</t>
  </si>
  <si>
    <t>2021年临湘市政府性基金转移支付预算表（分地区）</t>
  </si>
  <si>
    <t>地区名称</t>
  </si>
  <si>
    <t>表十二</t>
  </si>
  <si>
    <t>2021年临湘市国有资本经营收入预算表</t>
  </si>
  <si>
    <r>
      <t>项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0"/>
      </rPr>
      <t>目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</si>
  <si>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</si>
  <si>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</si>
  <si>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</si>
  <si>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</si>
  <si>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</si>
  <si>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 入 合 计</t>
  </si>
  <si>
    <t>国有资本经营预算转移支付收入</t>
  </si>
  <si>
    <t>上年结转</t>
  </si>
  <si>
    <t>收 入 总 计</t>
  </si>
  <si>
    <t>注：临湘市无国有资本经营收入预算，故以空表列示</t>
  </si>
  <si>
    <t>表十三</t>
  </si>
  <si>
    <t>2021年临湘市国有资本经营支出预算表</t>
  </si>
  <si>
    <t>项目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</si>
  <si>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</si>
  <si>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</si>
  <si>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</si>
  <si>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</si>
  <si>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</si>
  <si>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支 出 合 计</t>
  </si>
  <si>
    <t>国有资本经营预算转移支付支出</t>
  </si>
  <si>
    <t>——</t>
  </si>
  <si>
    <t>国有资本经营预算调出资金</t>
  </si>
  <si>
    <t>结转下年</t>
  </si>
  <si>
    <t>支 出 总 计</t>
  </si>
  <si>
    <t>注：临湘市无国有资本经营支出预算，故以空表列示</t>
  </si>
  <si>
    <t>表十四</t>
  </si>
  <si>
    <t>2021年临湘市社会保险基金收入预算表</t>
  </si>
  <si>
    <t>项        目</t>
  </si>
  <si>
    <t>城乡居民基本
养老保险基金</t>
  </si>
  <si>
    <t>机关事业单位基
本养老保险基金</t>
  </si>
  <si>
    <t>工伤保险基金</t>
  </si>
  <si>
    <t>失业保险基金</t>
  </si>
  <si>
    <t>一、上年结余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</si>
  <si>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</si>
  <si>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</si>
  <si>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</si>
  <si>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</si>
  <si>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</si>
  <si>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</si>
  <si>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</si>
  <si>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</si>
  <si>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</si>
  <si>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</si>
  <si>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</si>
  <si>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</si>
  <si>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</si>
  <si>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</si>
  <si>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</si>
  <si>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</si>
  <si>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</si>
  <si>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表十五</t>
  </si>
  <si>
    <t>2021年临湘市社会保险基金支出预算表</t>
  </si>
  <si>
    <t>表十六</t>
  </si>
  <si>
    <t>2020年临湘市政府一般债务限额和余额情况表</t>
  </si>
  <si>
    <t>单位：亿元</t>
  </si>
  <si>
    <t>限额</t>
  </si>
  <si>
    <t>余额</t>
  </si>
  <si>
    <t>政府一般债务</t>
  </si>
  <si>
    <t>表十七</t>
  </si>
  <si>
    <t>2020年临湘市政府专项债务限额和余额情况表</t>
  </si>
  <si>
    <t>政府专项债务</t>
  </si>
  <si>
    <t>表十八</t>
  </si>
  <si>
    <t>2021年临湘市一般公共预算收支平衡情况表（含税收返还和转移支付）</t>
  </si>
  <si>
    <t xml:space="preserve">               单位：万元</t>
  </si>
  <si>
    <t>项       目</t>
  </si>
  <si>
    <t>2018年                      预算数</t>
  </si>
  <si>
    <t>2019年                      安排数</t>
  </si>
  <si>
    <t>2020年安排数</t>
  </si>
  <si>
    <t>备            注</t>
  </si>
  <si>
    <t>一、收入总计</t>
  </si>
  <si>
    <t>剔除收入列支项目18388万元（包括工业园税收体制等3746万元、落实工业八条1200万元、财政非税收入列支13442万元），地方收入财力共58400万元，比上年预算增加7902万元。</t>
  </si>
  <si>
    <t>(一)地方公共财政收入</t>
  </si>
  <si>
    <t>(二)上级补助收入</t>
  </si>
  <si>
    <t>1、返还性收入</t>
  </si>
  <si>
    <t>消费税税收返还收入</t>
  </si>
  <si>
    <t>省核定固定返还基数</t>
  </si>
  <si>
    <t>增值税税收返还收入</t>
  </si>
  <si>
    <t>所得税基数返还收入</t>
  </si>
  <si>
    <t>成品油税费改革税收返还收入</t>
  </si>
  <si>
    <t>湘财预（2016）133文</t>
  </si>
  <si>
    <t>其他税收返还收入</t>
  </si>
  <si>
    <r>
      <t>湘财预[2010]198文:增值税营业税基数返还1243万/湘财预[2014]41号城镇土地使用税返还基数356万/湘财预[2016]184号体制调整-102万/湘财预[2017]120号216万，</t>
    </r>
    <r>
      <rPr>
        <b/>
        <sz val="10"/>
        <rFont val="宋体"/>
        <family val="0"/>
      </rPr>
      <t>比上年预算增加216万元。</t>
    </r>
  </si>
  <si>
    <t>2、一般性转移支付收入</t>
  </si>
  <si>
    <t>（1）均衡性转移支付收入</t>
  </si>
  <si>
    <t>湘财预[2019]309号下达36511万，湘财预［2020］111号5254万</t>
  </si>
  <si>
    <t>（2）县级基本财力保障机制奖补资金收入</t>
  </si>
  <si>
    <t>湘财预[2019]309号下达16371万，湘财预［2020］111号696万</t>
  </si>
  <si>
    <t>（3）结算补助收入</t>
  </si>
  <si>
    <t>定额结算补助</t>
  </si>
  <si>
    <t>下放支出补助379万，价格改列支出2万</t>
  </si>
  <si>
    <t>退耕还林财政减收转移支付</t>
  </si>
  <si>
    <t>岳市财预（2007）6文：2006年起每年固定补助</t>
  </si>
  <si>
    <t>暂停征收投资方向税收补助</t>
  </si>
  <si>
    <t>原工商业者生活困难补助</t>
  </si>
  <si>
    <t>岳市财行（2006）37号：每年1.44万（专项列支）</t>
  </si>
  <si>
    <t>降低育林基金征收标准财政减收补助</t>
  </si>
  <si>
    <t>湘财预（2010）250文：09年70万、10年140万</t>
  </si>
  <si>
    <t>村级组织运转经费补助</t>
  </si>
  <si>
    <t>湘财预（2009）157文</t>
  </si>
  <si>
    <t>岳阳原专项转移支付基数划转</t>
  </si>
  <si>
    <t>农业税减免</t>
  </si>
  <si>
    <t>质监、工商下划基数</t>
  </si>
  <si>
    <t>湘财行[2015]81号工商下划基数1105.41万、湘财行[2015]78号质监下划基数240.6万</t>
  </si>
  <si>
    <t>三支一扶及三区人才计划</t>
  </si>
  <si>
    <t>（4）企事业单位划转补助收入</t>
  </si>
  <si>
    <t>岳财企（06）11文386万、岳财企（08）10文223万、湘财企（08）5文：学校246万、公安94万（消防28万）、湘财企（07）34文退休教师待遇补差109万、湘财社（10）30文药监下划71.8万、岳市财行（10）15文看守所给养经费下划35.29万、湘财企茶厂留守机构经费17万</t>
  </si>
  <si>
    <t>（5）基层公检法司转移支付收入</t>
  </si>
  <si>
    <t>政法单位公用经费补助104万</t>
  </si>
  <si>
    <t>（6）城乡义务教育转移支付收入</t>
  </si>
  <si>
    <t>义务教育绩效工资补助1140万、湘财预[2016]46号原民办教师代课教师生活困难补助151万</t>
  </si>
  <si>
    <t>（7）基本养老金转移支付收入</t>
  </si>
  <si>
    <t>军转干部经费18万</t>
  </si>
  <si>
    <t>（8）城乡居民医疗保险转移支付收入</t>
  </si>
  <si>
    <t>湘财预（2010）201号：公共卫生与基层医疗卫生事业单位绩效工资225万、湘财预[2015]73号[2016]58号老年乡村医生生活困难补助46.4万</t>
  </si>
  <si>
    <t>（9）农村综合改革转移支付收入</t>
  </si>
  <si>
    <t>湘财预[2013]141号村级运转经费补助列入基数83万、湘财预[2015]141号村级运转经费调标补助68万、湘财预[2016]137号村级组织运转经费72万</t>
  </si>
  <si>
    <t>（10）产粮（油）大县奖励资金收入</t>
  </si>
  <si>
    <t>产粮大县奖励资金老基数部分772万</t>
  </si>
  <si>
    <t>（11）重点生态功能区转移支付收入</t>
  </si>
  <si>
    <t>（12）固定数额补助收入</t>
  </si>
  <si>
    <t xml:space="preserve">         调整工资转移支付补助</t>
  </si>
  <si>
    <t xml:space="preserve">         农村税费改革转移支付补助</t>
  </si>
  <si>
    <t>农村税改1896万、农场改革补助554万、湖区综合改革补助471万、农业税免征及取消特产税补助2541万、湘财预[2017]151号调减652万</t>
  </si>
  <si>
    <t xml:space="preserve">         工商部门停征两费转移支付</t>
  </si>
  <si>
    <t>（13）革命老区转移支付收入</t>
  </si>
  <si>
    <t>湘财预[2019]309号下达1367万，湘财预［2020］111号229万</t>
  </si>
  <si>
    <t>（14）贫困地区转移支付收入</t>
  </si>
  <si>
    <t>（15）其他一般性转移支付收入</t>
  </si>
  <si>
    <t>企业上划</t>
  </si>
  <si>
    <t>企业下划</t>
  </si>
  <si>
    <t>社区运转经费补助</t>
  </si>
  <si>
    <t>湘财预[2014]86号</t>
  </si>
  <si>
    <t>烟草所得税上收</t>
  </si>
  <si>
    <t>乡镇老放映员生活困难补助</t>
  </si>
  <si>
    <t>湘财预[2016]67号</t>
  </si>
  <si>
    <t>民政、残疾人等项目</t>
  </si>
  <si>
    <t>其他</t>
  </si>
  <si>
    <t>预计省财政提前下达98000</t>
  </si>
  <si>
    <t>3、专项转移支付收入</t>
  </si>
  <si>
    <t>预计省财政提前下达41788</t>
  </si>
  <si>
    <t>（三）债务转贷收入</t>
  </si>
  <si>
    <t>（四）上年结余收入</t>
  </si>
  <si>
    <t>结转项目</t>
  </si>
  <si>
    <t>（五）调入预算稳定调节基金</t>
  </si>
  <si>
    <t>继续安排项目22582</t>
  </si>
  <si>
    <t>（六）调入资金</t>
  </si>
  <si>
    <t>二、支出总计</t>
  </si>
  <si>
    <t>（一）一般预算支出</t>
  </si>
  <si>
    <t>（二）上解支出</t>
  </si>
  <si>
    <t>1、一般性转移支付</t>
  </si>
  <si>
    <t>体制上解支出</t>
  </si>
  <si>
    <t>出口退税专项上解支出</t>
  </si>
  <si>
    <t>2、专项上解</t>
  </si>
  <si>
    <t>中央借款上解</t>
  </si>
  <si>
    <t>向中央作贡献</t>
  </si>
  <si>
    <t>税务事业费上划</t>
  </si>
  <si>
    <t>农业税价差上解</t>
  </si>
  <si>
    <t>3、其他上解</t>
  </si>
  <si>
    <t>工商体制上划</t>
  </si>
  <si>
    <t>技术监督体制上划</t>
  </si>
  <si>
    <t>药监体制上划</t>
  </si>
  <si>
    <t>法检两院体制上划</t>
  </si>
  <si>
    <t>乡财政管理经费上划</t>
  </si>
  <si>
    <t>粮食风险基金</t>
  </si>
  <si>
    <t>对口支援西藏新疆资金基数上解</t>
  </si>
  <si>
    <t>地方教育附加上解</t>
  </si>
  <si>
    <t>体制改革新增结算上解</t>
  </si>
  <si>
    <t>省对县所得税及小三税定额上解</t>
  </si>
  <si>
    <t>湘财预（2010）198文：小三税定额上解284万</t>
  </si>
  <si>
    <t>市与县之间</t>
  </si>
  <si>
    <t>洋溪湖电排扣款</t>
  </si>
  <si>
    <t>预备役经费上划</t>
  </si>
  <si>
    <t>农药厂划转</t>
  </si>
  <si>
    <t>统计事业费上划</t>
  </si>
  <si>
    <t>（三）调出资金</t>
  </si>
  <si>
    <t>（四）债务还本支出</t>
  </si>
  <si>
    <t>地方政府债券还本14863万元通过省厅借新还旧债券还本。</t>
  </si>
  <si>
    <t>（五）债务付息支出</t>
  </si>
  <si>
    <t>三、年终滚存结余</t>
  </si>
  <si>
    <t>表十九</t>
  </si>
  <si>
    <t>2021年临湘市一般公共预算“三公”经费支出预算表</t>
  </si>
  <si>
    <t>单位名称</t>
  </si>
  <si>
    <t>三公经费预算数(一般公共预算拨款)</t>
  </si>
  <si>
    <t>小计</t>
  </si>
  <si>
    <t>公务接待费</t>
  </si>
  <si>
    <t>公务用车购置及运行费</t>
  </si>
  <si>
    <t>其中：</t>
  </si>
  <si>
    <t>因公出国(境)费用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</si>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</sst>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#,##0.00_ ;\-#,##0.00;;"/>
    <numFmt numFmtId="180" formatCode="yyyy&quot;年&quot;m&quot;月&quot;d&quot;日&quot;;@"/>
    <numFmt numFmtId="181" formatCode="0_);[Red]\(0\)"/>
    <numFmt numFmtId="182" formatCode="#,##0_ "/>
    <numFmt numFmtId="183" formatCode="#,##0.00;[Red]#,##0.00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Times New Roman"/>
      <family val="1"/>
    </font>
    <font>
      <b/>
      <sz val="10"/>
      <name val="宋体"/>
      <family val="0"/>
    </font>
    <font>
      <b/>
      <sz val="16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sz val="16"/>
      <name val="黑体"/>
      <family val="3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1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8"/>
      <name val="黑体"/>
      <family val="3"/>
    </font>
    <font>
      <b/>
      <sz val="9"/>
      <name val="宋体"/>
      <family val="0"/>
    </font>
    <font>
      <b/>
      <sz val="14"/>
      <name val="黑体"/>
      <family val="3"/>
    </font>
    <font>
      <b/>
      <sz val="2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.5"/>
      <name val="方正仿宋_GBK"/>
      <family val="0"/>
    </font>
    <font>
      <b/>
      <sz val="11"/>
      <name val="方正仿宋_GBK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36" fillId="4" borderId="1" applyNumberFormat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 locked="0"/>
    </xf>
    <xf numFmtId="0" fontId="1" fillId="5" borderId="0" applyNumberFormat="0" applyBorder="0" applyAlignment="0" applyProtection="0"/>
    <xf numFmtId="0" fontId="46" fillId="6" borderId="1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>
      <alignment/>
      <protection/>
    </xf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0" fillId="0" borderId="5" applyNumberFormat="0" applyFill="0" applyAlignment="0" applyProtection="0"/>
    <xf numFmtId="0" fontId="33" fillId="11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6" applyNumberFormat="0" applyAlignment="0" applyProtection="0"/>
    <xf numFmtId="0" fontId="46" fillId="6" borderId="1" applyNumberFormat="0" applyAlignment="0" applyProtection="0"/>
    <xf numFmtId="0" fontId="44" fillId="12" borderId="7" applyNumberFormat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33" fillId="14" borderId="0" applyNumberFormat="0" applyBorder="0" applyAlignment="0" applyProtection="0"/>
    <xf numFmtId="0" fontId="48" fillId="0" borderId="8" applyNumberFormat="0" applyFill="0" applyAlignment="0" applyProtection="0"/>
    <xf numFmtId="0" fontId="1" fillId="15" borderId="0" applyNumberFormat="0" applyBorder="0" applyAlignment="0" applyProtection="0"/>
    <xf numFmtId="0" fontId="3" fillId="0" borderId="9" applyNumberFormat="0" applyFill="0" applyAlignment="0" applyProtection="0"/>
    <xf numFmtId="0" fontId="37" fillId="3" borderId="0" applyNumberFormat="0" applyBorder="0" applyAlignment="0" applyProtection="0"/>
    <xf numFmtId="0" fontId="1" fillId="9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6" applyNumberFormat="0" applyAlignment="0" applyProtection="0"/>
    <xf numFmtId="0" fontId="33" fillId="11" borderId="0" applyNumberFormat="0" applyBorder="0" applyAlignment="0" applyProtection="0"/>
    <xf numFmtId="0" fontId="1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0" borderId="0" applyNumberFormat="0" applyBorder="0" applyAlignment="0" applyProtection="0"/>
    <xf numFmtId="0" fontId="1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16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5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9" applyNumberFormat="0" applyFill="0" applyAlignment="0" applyProtection="0"/>
    <xf numFmtId="0" fontId="44" fillId="12" borderId="7" applyNumberFormat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21" borderId="0" applyNumberFormat="0" applyBorder="0" applyAlignment="0" applyProtection="0"/>
    <xf numFmtId="0" fontId="36" fillId="4" borderId="1" applyNumberFormat="0" applyAlignment="0" applyProtection="0"/>
    <xf numFmtId="0" fontId="0" fillId="0" borderId="0">
      <alignment/>
      <protection/>
    </xf>
    <xf numFmtId="0" fontId="0" fillId="8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</cellStyleXfs>
  <cellXfs count="234">
    <xf numFmtId="0" fontId="0" fillId="0" borderId="0" xfId="0" applyFont="1" applyAlignment="1">
      <alignment/>
    </xf>
    <xf numFmtId="0" fontId="5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8" xfId="127" applyFont="1" applyFill="1" applyBorder="1" applyAlignment="1">
      <alignment horizontal="center" vertical="center" wrapText="1"/>
      <protection/>
    </xf>
    <xf numFmtId="0" fontId="5" fillId="0" borderId="17" xfId="127" applyFont="1" applyFill="1" applyBorder="1" applyAlignment="1">
      <alignment horizontal="center" vertical="center" wrapText="1"/>
      <protection/>
    </xf>
    <xf numFmtId="0" fontId="5" fillId="24" borderId="17" xfId="127" applyFont="1" applyFill="1" applyBorder="1" applyAlignment="1">
      <alignment horizontal="center" vertical="center" wrapText="1"/>
      <protection/>
    </xf>
    <xf numFmtId="0" fontId="7" fillId="0" borderId="17" xfId="127" applyFont="1" applyFill="1" applyBorder="1" applyAlignment="1">
      <alignment horizontal="center" vertical="center" wrapText="1"/>
      <protection/>
    </xf>
    <xf numFmtId="0" fontId="7" fillId="24" borderId="17" xfId="127" applyFont="1" applyFill="1" applyBorder="1" applyAlignment="1">
      <alignment horizontal="center" vertical="center" wrapText="1"/>
      <protection/>
    </xf>
    <xf numFmtId="0" fontId="5" fillId="0" borderId="17" xfId="127" applyFont="1" applyFill="1" applyBorder="1" applyAlignment="1">
      <alignment vertical="center" wrapText="1"/>
      <protection/>
    </xf>
    <xf numFmtId="0" fontId="7" fillId="0" borderId="17" xfId="127" applyFont="1" applyFill="1" applyBorder="1" applyAlignment="1">
      <alignment horizontal="left" vertical="center" wrapText="1"/>
      <protection/>
    </xf>
    <xf numFmtId="0" fontId="7" fillId="0" borderId="19" xfId="127" applyFont="1" applyFill="1" applyBorder="1" applyAlignment="1">
      <alignment horizontal="center" vertical="center" wrapText="1"/>
      <protection/>
    </xf>
    <xf numFmtId="0" fontId="7" fillId="24" borderId="19" xfId="127" applyFont="1" applyFill="1" applyBorder="1" applyAlignment="1">
      <alignment horizontal="center" vertical="center" wrapText="1"/>
      <protection/>
    </xf>
    <xf numFmtId="0" fontId="5" fillId="0" borderId="17" xfId="127" applyFont="1" applyFill="1" applyBorder="1" applyAlignment="1">
      <alignment horizontal="left" vertical="center" wrapText="1"/>
      <protection/>
    </xf>
    <xf numFmtId="0" fontId="5" fillId="0" borderId="17" xfId="127" applyFont="1" applyFill="1" applyBorder="1" applyAlignment="1">
      <alignment horizontal="left" vertical="center" wrapText="1" indent="1"/>
      <protection/>
    </xf>
    <xf numFmtId="0" fontId="5" fillId="0" borderId="17" xfId="127" applyFont="1" applyFill="1" applyBorder="1" applyAlignment="1">
      <alignment horizontal="left" vertical="center" wrapText="1" indent="2"/>
      <protection/>
    </xf>
    <xf numFmtId="0" fontId="5" fillId="0" borderId="17" xfId="127" applyFont="1" applyFill="1" applyBorder="1" applyAlignment="1">
      <alignment horizontal="left" vertical="center" wrapText="1" indent="3"/>
      <protection/>
    </xf>
    <xf numFmtId="177" fontId="5" fillId="0" borderId="17" xfId="127" applyNumberFormat="1" applyFont="1" applyFill="1" applyBorder="1" applyAlignment="1">
      <alignment horizontal="center" vertical="center" wrapText="1"/>
      <protection/>
    </xf>
    <xf numFmtId="177" fontId="5" fillId="24" borderId="17" xfId="127" applyNumberFormat="1" applyFont="1" applyFill="1" applyBorder="1" applyAlignment="1">
      <alignment horizontal="center" vertical="center" wrapText="1"/>
      <protection/>
    </xf>
    <xf numFmtId="0" fontId="5" fillId="0" borderId="18" xfId="127" applyFont="1" applyFill="1" applyBorder="1" applyAlignment="1">
      <alignment vertical="center" wrapText="1"/>
      <protection/>
    </xf>
    <xf numFmtId="0" fontId="5" fillId="0" borderId="19" xfId="127" applyFont="1" applyFill="1" applyBorder="1" applyAlignment="1">
      <alignment horizontal="left" vertical="center" wrapText="1"/>
      <protection/>
    </xf>
    <xf numFmtId="0" fontId="5" fillId="0" borderId="19" xfId="127" applyFont="1" applyFill="1" applyBorder="1" applyAlignment="1">
      <alignment horizontal="center" vertical="center" wrapText="1"/>
      <protection/>
    </xf>
    <xf numFmtId="0" fontId="5" fillId="24" borderId="19" xfId="127" applyFont="1" applyFill="1" applyBorder="1" applyAlignment="1">
      <alignment horizontal="center" vertical="center" wrapText="1"/>
      <protection/>
    </xf>
    <xf numFmtId="0" fontId="5" fillId="0" borderId="17" xfId="127" applyFont="1" applyFill="1" applyBorder="1" applyAlignment="1">
      <alignment horizontal="left" vertical="center" wrapText="1" indent="4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6" fillId="0" borderId="0" xfId="131" applyFill="1" applyAlignment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20" xfId="131" applyNumberFormat="1" applyFont="1" applyFill="1" applyBorder="1" applyAlignment="1">
      <alignment horizontal="center" vertical="center"/>
      <protection/>
    </xf>
    <xf numFmtId="49" fontId="12" fillId="0" borderId="21" xfId="131" applyNumberFormat="1" applyFont="1" applyFill="1" applyBorder="1" applyAlignment="1">
      <alignment horizontal="center" vertical="center" wrapText="1"/>
      <protection/>
    </xf>
    <xf numFmtId="49" fontId="12" fillId="0" borderId="17" xfId="131" applyNumberFormat="1" applyFont="1" applyFill="1" applyBorder="1" applyAlignment="1">
      <alignment horizontal="center" vertical="center" wrapText="1"/>
      <protection/>
    </xf>
    <xf numFmtId="49" fontId="12" fillId="0" borderId="22" xfId="131" applyNumberFormat="1" applyFont="1" applyFill="1" applyBorder="1" applyAlignment="1">
      <alignment horizontal="center" vertical="center" wrapText="1"/>
      <protection/>
    </xf>
    <xf numFmtId="49" fontId="12" fillId="0" borderId="20" xfId="131" applyNumberFormat="1" applyFont="1" applyFill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49" fontId="10" fillId="0" borderId="23" xfId="131" applyNumberFormat="1" applyFont="1" applyFill="1" applyBorder="1" applyAlignment="1">
      <alignment horizontal="center" vertical="center"/>
      <protection/>
    </xf>
    <xf numFmtId="179" fontId="10" fillId="0" borderId="20" xfId="131" applyNumberFormat="1" applyFont="1" applyFill="1" applyBorder="1" applyAlignment="1">
      <alignment horizontal="center" vertical="center"/>
      <protection/>
    </xf>
    <xf numFmtId="179" fontId="10" fillId="0" borderId="24" xfId="131" applyNumberFormat="1" applyFont="1" applyFill="1" applyBorder="1" applyAlignment="1">
      <alignment horizontal="center" vertical="center"/>
      <protection/>
    </xf>
    <xf numFmtId="179" fontId="10" fillId="0" borderId="21" xfId="131" applyNumberFormat="1" applyFont="1" applyFill="1" applyBorder="1" applyAlignment="1">
      <alignment horizontal="center" vertical="center"/>
      <protection/>
    </xf>
    <xf numFmtId="49" fontId="10" fillId="0" borderId="20" xfId="13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/>
    </xf>
    <xf numFmtId="0" fontId="0" fillId="0" borderId="0" xfId="130" applyNumberFormat="1" applyFont="1" applyFill="1" applyBorder="1" applyAlignment="1" applyProtection="1">
      <alignment vertical="center"/>
      <protection locked="0"/>
    </xf>
    <xf numFmtId="0" fontId="5" fillId="0" borderId="0" xfId="129" applyFont="1" applyAlignment="1">
      <alignment horizontal="right" vertical="center" wrapText="1"/>
      <protection/>
    </xf>
    <xf numFmtId="0" fontId="17" fillId="0" borderId="0" xfId="18" applyFont="1" applyFill="1" applyAlignment="1">
      <alignment horizontal="center" vertical="center" wrapText="1"/>
      <protection/>
    </xf>
    <xf numFmtId="49" fontId="22" fillId="0" borderId="0" xfId="22" applyNumberFormat="1" applyFont="1" applyFill="1" applyAlignment="1">
      <alignment horizontal="left" vertical="top"/>
      <protection locked="0"/>
    </xf>
    <xf numFmtId="49" fontId="23" fillId="0" borderId="17" xfId="22" applyNumberFormat="1" applyFont="1" applyFill="1" applyBorder="1" applyAlignment="1">
      <alignment horizontal="center" vertical="center"/>
      <protection locked="0"/>
    </xf>
    <xf numFmtId="49" fontId="22" fillId="0" borderId="17" xfId="22" applyNumberFormat="1" applyFont="1" applyFill="1" applyBorder="1" applyAlignment="1">
      <alignment horizontal="center" vertical="center"/>
      <protection locked="0"/>
    </xf>
    <xf numFmtId="49" fontId="24" fillId="0" borderId="17" xfId="22" applyNumberFormat="1" applyFont="1" applyFill="1" applyBorder="1" applyAlignment="1">
      <alignment horizontal="center" vertical="center"/>
      <protection locked="0"/>
    </xf>
    <xf numFmtId="49" fontId="16" fillId="0" borderId="17" xfId="22" applyNumberFormat="1" applyFont="1" applyFill="1" applyBorder="1" applyAlignment="1" applyProtection="1">
      <alignment horizontal="center" vertical="center"/>
      <protection locked="0"/>
    </xf>
    <xf numFmtId="49" fontId="22" fillId="0" borderId="17" xfId="22" applyNumberFormat="1" applyFont="1" applyFill="1" applyBorder="1" applyAlignment="1" applyProtection="1">
      <alignment horizontal="center" vertical="center"/>
      <protection locked="0"/>
    </xf>
    <xf numFmtId="0" fontId="5" fillId="0" borderId="0" xfId="129" applyFont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27" fillId="25" borderId="0" xfId="0" applyNumberFormat="1" applyFont="1" applyFill="1" applyAlignment="1" applyProtection="1">
      <alignment horizontal="center" vertical="center" wrapText="1"/>
      <protection/>
    </xf>
    <xf numFmtId="176" fontId="27" fillId="25" borderId="0" xfId="0" applyNumberFormat="1" applyFont="1" applyFill="1" applyBorder="1" applyAlignment="1" applyProtection="1">
      <alignment vertical="center" wrapText="1"/>
      <protection/>
    </xf>
    <xf numFmtId="180" fontId="18" fillId="25" borderId="0" xfId="0" applyNumberFormat="1" applyFont="1" applyFill="1" applyBorder="1" applyAlignment="1" applyProtection="1">
      <alignment horizontal="left" vertical="center" wrapText="1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181" fontId="5" fillId="25" borderId="0" xfId="0" applyNumberFormat="1" applyFont="1" applyFill="1" applyBorder="1" applyAlignment="1" applyProtection="1">
      <alignment vertical="center" wrapText="1"/>
      <protection/>
    </xf>
    <xf numFmtId="181" fontId="59" fillId="0" borderId="17" xfId="100" applyNumberFormat="1" applyFont="1" applyFill="1" applyBorder="1" applyAlignment="1">
      <alignment horizontal="center" vertical="center" wrapText="1"/>
      <protection/>
    </xf>
    <xf numFmtId="181" fontId="60" fillId="0" borderId="17" xfId="100" applyNumberFormat="1" applyFont="1" applyFill="1" applyBorder="1" applyAlignment="1">
      <alignment horizontal="center" vertical="center" wrapText="1"/>
      <protection/>
    </xf>
    <xf numFmtId="176" fontId="26" fillId="25" borderId="0" xfId="0" applyNumberFormat="1" applyFont="1" applyFill="1" applyBorder="1" applyAlignment="1" applyProtection="1">
      <alignment horizontal="center" vertical="center" wrapText="1"/>
      <protection/>
    </xf>
    <xf numFmtId="176" fontId="18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8" fillId="0" borderId="0" xfId="100" applyFont="1" applyFill="1" applyBorder="1" applyAlignment="1">
      <alignment/>
      <protection/>
    </xf>
    <xf numFmtId="0" fontId="18" fillId="0" borderId="0" xfId="100" applyFont="1" applyFill="1" applyBorder="1" applyAlignment="1">
      <alignment vertical="center" wrapText="1"/>
      <protection/>
    </xf>
    <xf numFmtId="0" fontId="28" fillId="0" borderId="0" xfId="100" applyFont="1" applyFill="1" applyAlignment="1">
      <alignment horizontal="center"/>
      <protection/>
    </xf>
    <xf numFmtId="0" fontId="56" fillId="0" borderId="0" xfId="0" applyFont="1" applyFill="1" applyBorder="1" applyAlignment="1">
      <alignment vertical="center"/>
    </xf>
    <xf numFmtId="0" fontId="26" fillId="0" borderId="0" xfId="100" applyFont="1" applyFill="1" applyBorder="1" applyAlignment="1">
      <alignment/>
      <protection/>
    </xf>
    <xf numFmtId="0" fontId="56" fillId="0" borderId="0" xfId="0" applyFont="1" applyFill="1" applyBorder="1" applyAlignment="1">
      <alignment horizontal="right" vertical="center"/>
    </xf>
    <xf numFmtId="0" fontId="26" fillId="0" borderId="20" xfId="100" applyFont="1" applyFill="1" applyBorder="1" applyAlignment="1">
      <alignment horizontal="center" vertical="center"/>
      <protection/>
    </xf>
    <xf numFmtId="0" fontId="26" fillId="0" borderId="20" xfId="100" applyFont="1" applyFill="1" applyBorder="1" applyAlignment="1">
      <alignment horizontal="center" vertical="center" wrapText="1"/>
      <protection/>
    </xf>
    <xf numFmtId="0" fontId="26" fillId="0" borderId="28" xfId="100" applyFont="1" applyFill="1" applyBorder="1" applyAlignment="1">
      <alignment horizontal="center" vertical="center" wrapText="1"/>
      <protection/>
    </xf>
    <xf numFmtId="49" fontId="0" fillId="0" borderId="20" xfId="100" applyNumberFormat="1" applyFont="1" applyFill="1" applyBorder="1" applyAlignment="1">
      <alignment horizontal="center" wrapText="1"/>
      <protection/>
    </xf>
    <xf numFmtId="49" fontId="0" fillId="0" borderId="20" xfId="100" applyNumberFormat="1" applyFont="1" applyFill="1" applyBorder="1" applyAlignment="1">
      <alignment horizontal="center" vertical="center" wrapText="1"/>
      <protection/>
    </xf>
    <xf numFmtId="176" fontId="0" fillId="0" borderId="20" xfId="100" applyNumberFormat="1" applyFont="1" applyFill="1" applyBorder="1" applyAlignment="1">
      <alignment horizontal="center" vertical="center" wrapText="1"/>
      <protection/>
    </xf>
    <xf numFmtId="49" fontId="0" fillId="0" borderId="20" xfId="100" applyNumberFormat="1" applyFont="1" applyFill="1" applyBorder="1" applyAlignment="1">
      <alignment horizontal="center" vertical="center" wrapText="1"/>
      <protection/>
    </xf>
    <xf numFmtId="0" fontId="17" fillId="0" borderId="0" xfId="90" applyNumberFormat="1" applyFont="1" applyFill="1" applyBorder="1" applyAlignment="1" applyProtection="1">
      <alignment horizontal="center" vertical="center"/>
      <protection/>
    </xf>
    <xf numFmtId="182" fontId="17" fillId="0" borderId="0" xfId="90" applyNumberFormat="1" applyFont="1" applyFill="1" applyBorder="1" applyAlignment="1" applyProtection="1">
      <alignment horizontal="center" vertical="center"/>
      <protection/>
    </xf>
    <xf numFmtId="0" fontId="61" fillId="0" borderId="0" xfId="110" applyFont="1" applyFill="1" applyBorder="1" applyAlignment="1">
      <alignment horizontal="center" vertical="center"/>
      <protection/>
    </xf>
    <xf numFmtId="182" fontId="62" fillId="0" borderId="0" xfId="110" applyNumberFormat="1" applyFont="1" applyFill="1" applyBorder="1" applyAlignment="1">
      <alignment horizontal="right" vertical="center"/>
      <protection/>
    </xf>
    <xf numFmtId="0" fontId="63" fillId="0" borderId="0" xfId="110" applyFont="1" applyFill="1" applyBorder="1" applyAlignment="1">
      <alignment vertical="center"/>
      <protection/>
    </xf>
    <xf numFmtId="182" fontId="63" fillId="0" borderId="0" xfId="110" applyNumberFormat="1" applyFont="1" applyFill="1" applyBorder="1" applyAlignment="1">
      <alignment horizontal="right" vertical="center"/>
      <protection/>
    </xf>
    <xf numFmtId="0" fontId="13" fillId="0" borderId="29" xfId="0" applyFont="1" applyFill="1" applyBorder="1" applyAlignment="1">
      <alignment horizontal="center" vertical="center"/>
    </xf>
    <xf numFmtId="182" fontId="13" fillId="0" borderId="3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177" fontId="63" fillId="0" borderId="17" xfId="110" applyNumberFormat="1" applyFont="1" applyFill="1" applyBorder="1" applyAlignment="1">
      <alignment vertical="center"/>
      <protection/>
    </xf>
    <xf numFmtId="49" fontId="13" fillId="0" borderId="29" xfId="0" applyNumberFormat="1" applyFont="1" applyFill="1" applyBorder="1" applyAlignment="1">
      <alignment vertical="center"/>
    </xf>
    <xf numFmtId="49" fontId="13" fillId="0" borderId="31" xfId="0" applyNumberFormat="1" applyFont="1" applyFill="1" applyBorder="1" applyAlignment="1">
      <alignment vertical="center"/>
    </xf>
    <xf numFmtId="177" fontId="62" fillId="0" borderId="17" xfId="110" applyNumberFormat="1" applyFont="1" applyFill="1" applyBorder="1" applyAlignment="1">
      <alignment vertical="center"/>
      <protection/>
    </xf>
    <xf numFmtId="49" fontId="0" fillId="0" borderId="29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177" fontId="16" fillId="0" borderId="17" xfId="110" applyNumberFormat="1" applyFont="1" applyFill="1" applyBorder="1" applyAlignment="1">
      <alignment vertical="center"/>
      <protection/>
    </xf>
    <xf numFmtId="177" fontId="13" fillId="0" borderId="33" xfId="0" applyNumberFormat="1" applyFont="1" applyFill="1" applyBorder="1" applyAlignment="1">
      <alignment vertical="center" wrapText="1"/>
    </xf>
    <xf numFmtId="177" fontId="0" fillId="0" borderId="29" xfId="0" applyNumberFormat="1" applyFill="1" applyBorder="1" applyAlignment="1">
      <alignment vertical="center" wrapText="1"/>
    </xf>
    <xf numFmtId="0" fontId="18" fillId="0" borderId="0" xfId="100" applyFont="1" applyFill="1" applyBorder="1" applyAlignment="1">
      <alignment vertical="center"/>
      <protection/>
    </xf>
    <xf numFmtId="0" fontId="18" fillId="0" borderId="0" xfId="100" applyFont="1" applyFill="1" applyBorder="1" applyAlignment="1">
      <alignment vertical="center" wrapText="1"/>
      <protection/>
    </xf>
    <xf numFmtId="0" fontId="18" fillId="0" borderId="0" xfId="100" applyFont="1" applyFill="1" applyBorder="1" applyAlignment="1">
      <alignment/>
      <protection/>
    </xf>
    <xf numFmtId="0" fontId="28" fillId="0" borderId="0" xfId="100" applyFont="1" applyFill="1" applyBorder="1" applyAlignment="1">
      <alignment horizontal="center"/>
      <protection/>
    </xf>
    <xf numFmtId="49" fontId="18" fillId="0" borderId="20" xfId="100" applyNumberFormat="1" applyFont="1" applyFill="1" applyBorder="1" applyAlignment="1">
      <alignment horizontal="center" wrapText="1"/>
      <protection/>
    </xf>
    <xf numFmtId="49" fontId="18" fillId="0" borderId="20" xfId="100" applyNumberFormat="1" applyFont="1" applyFill="1" applyBorder="1" applyAlignment="1">
      <alignment horizontal="left" vertical="center" wrapText="1"/>
      <protection/>
    </xf>
    <xf numFmtId="176" fontId="18" fillId="0" borderId="20" xfId="100" applyNumberFormat="1" applyFont="1" applyFill="1" applyBorder="1" applyAlignment="1">
      <alignment horizontal="center" vertical="center" wrapText="1"/>
      <protection/>
    </xf>
    <xf numFmtId="183" fontId="18" fillId="0" borderId="20" xfId="100" applyNumberFormat="1" applyFont="1" applyFill="1" applyBorder="1" applyAlignment="1">
      <alignment horizontal="center" vertical="center" wrapText="1"/>
      <protection/>
    </xf>
    <xf numFmtId="0" fontId="26" fillId="0" borderId="34" xfId="100" applyFont="1" applyFill="1" applyBorder="1" applyAlignment="1">
      <alignment horizontal="center" vertical="center" wrapText="1"/>
      <protection/>
    </xf>
    <xf numFmtId="0" fontId="26" fillId="0" borderId="23" xfId="100" applyFont="1" applyFill="1" applyBorder="1" applyAlignment="1">
      <alignment horizontal="center" vertical="center" wrapText="1"/>
      <protection/>
    </xf>
    <xf numFmtId="4" fontId="18" fillId="0" borderId="20" xfId="100" applyNumberFormat="1" applyFont="1" applyFill="1" applyBorder="1" applyAlignment="1">
      <alignment horizontal="center" vertical="center" wrapText="1"/>
      <protection/>
    </xf>
    <xf numFmtId="0" fontId="18" fillId="0" borderId="0" xfId="100" applyFont="1" applyFill="1" applyBorder="1" applyAlignment="1">
      <alignment vertical="center"/>
      <protection/>
    </xf>
    <xf numFmtId="0" fontId="64" fillId="0" borderId="0" xfId="0" applyFont="1" applyFill="1" applyBorder="1" applyAlignment="1">
      <alignment vertical="center"/>
    </xf>
    <xf numFmtId="0" fontId="18" fillId="0" borderId="0" xfId="100" applyFont="1" applyFill="1" applyBorder="1" applyAlignment="1">
      <alignment horizontal="center"/>
      <protection/>
    </xf>
    <xf numFmtId="0" fontId="28" fillId="0" borderId="0" xfId="100" applyFont="1" applyFill="1" applyBorder="1" applyAlignment="1">
      <alignment/>
      <protection/>
    </xf>
    <xf numFmtId="0" fontId="56" fillId="0" borderId="0" xfId="0" applyFont="1" applyFill="1" applyBorder="1" applyAlignment="1">
      <alignment horizontal="center" vertical="center"/>
    </xf>
    <xf numFmtId="0" fontId="18" fillId="0" borderId="17" xfId="100" applyFont="1" applyFill="1" applyBorder="1" applyAlignment="1">
      <alignment horizontal="center" vertical="center"/>
      <protection/>
    </xf>
    <xf numFmtId="0" fontId="26" fillId="0" borderId="35" xfId="100" applyFont="1" applyFill="1" applyBorder="1" applyAlignment="1">
      <alignment horizontal="center" vertical="center" wrapText="1"/>
      <protection/>
    </xf>
    <xf numFmtId="0" fontId="18" fillId="0" borderId="17" xfId="100" applyFont="1" applyFill="1" applyBorder="1" applyAlignment="1">
      <alignment vertical="center"/>
      <protection/>
    </xf>
    <xf numFmtId="0" fontId="18" fillId="0" borderId="17" xfId="100" applyFont="1" applyFill="1" applyBorder="1" applyAlignment="1">
      <alignment vertical="center" wrapText="1"/>
      <protection/>
    </xf>
    <xf numFmtId="49" fontId="18" fillId="0" borderId="35" xfId="100" applyNumberFormat="1" applyFont="1" applyFill="1" applyBorder="1" applyAlignment="1">
      <alignment horizontal="left" vertical="center" wrapText="1"/>
      <protection/>
    </xf>
    <xf numFmtId="176" fontId="18" fillId="0" borderId="20" xfId="100" applyNumberFormat="1" applyFont="1" applyFill="1" applyBorder="1" applyAlignment="1">
      <alignment horizontal="center" vertical="center" wrapText="1"/>
      <protection/>
    </xf>
    <xf numFmtId="49" fontId="18" fillId="0" borderId="17" xfId="100" applyNumberFormat="1" applyFont="1" applyFill="1" applyBorder="1" applyAlignment="1">
      <alignment horizontal="center" wrapText="1"/>
      <protection/>
    </xf>
    <xf numFmtId="49" fontId="18" fillId="0" borderId="35" xfId="100" applyNumberFormat="1" applyFont="1" applyFill="1" applyBorder="1" applyAlignment="1">
      <alignment horizontal="left" vertical="center" wrapText="1"/>
      <protection/>
    </xf>
    <xf numFmtId="49" fontId="18" fillId="0" borderId="23" xfId="100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indent="3"/>
    </xf>
    <xf numFmtId="49" fontId="0" fillId="0" borderId="0" xfId="0" applyNumberFormat="1" applyFont="1" applyFill="1" applyBorder="1" applyAlignment="1">
      <alignment horizontal="center" vertical="center"/>
    </xf>
    <xf numFmtId="0" fontId="32" fillId="0" borderId="0" xfId="109" applyFont="1">
      <alignment/>
      <protection/>
    </xf>
    <xf numFmtId="0" fontId="32" fillId="0" borderId="0" xfId="109" applyFont="1" applyFill="1">
      <alignment/>
      <protection/>
    </xf>
    <xf numFmtId="0" fontId="0" fillId="0" borderId="0" xfId="109" applyAlignment="1">
      <alignment horizontal="left"/>
      <protection/>
    </xf>
    <xf numFmtId="0" fontId="0" fillId="0" borderId="0" xfId="109">
      <alignment/>
      <protection/>
    </xf>
    <xf numFmtId="0" fontId="0" fillId="0" borderId="0" xfId="109" applyAlignment="1">
      <alignment horizontal="center" vertical="center"/>
      <protection/>
    </xf>
    <xf numFmtId="49" fontId="0" fillId="0" borderId="0" xfId="109" applyNumberFormat="1">
      <alignment/>
      <protection/>
    </xf>
    <xf numFmtId="0" fontId="11" fillId="0" borderId="0" xfId="109" applyFont="1" applyAlignment="1">
      <alignment horizontal="left"/>
      <protection/>
    </xf>
    <xf numFmtId="0" fontId="11" fillId="0" borderId="0" xfId="109" applyFont="1" applyAlignment="1">
      <alignment horizontal="center"/>
      <protection/>
    </xf>
    <xf numFmtId="0" fontId="11" fillId="0" borderId="0" xfId="109" applyFont="1" applyAlignment="1">
      <alignment/>
      <protection/>
    </xf>
    <xf numFmtId="0" fontId="32" fillId="0" borderId="0" xfId="109" applyFont="1" applyAlignment="1">
      <alignment horizontal="left"/>
      <protection/>
    </xf>
    <xf numFmtId="49" fontId="32" fillId="0" borderId="0" xfId="109" applyNumberFormat="1" applyFont="1" applyAlignment="1">
      <alignment horizontal="center" vertical="center"/>
      <protection/>
    </xf>
    <xf numFmtId="49" fontId="32" fillId="0" borderId="0" xfId="109" applyNumberFormat="1" applyFont="1" applyAlignment="1">
      <alignment horizontal="center"/>
      <protection/>
    </xf>
    <xf numFmtId="0" fontId="32" fillId="0" borderId="0" xfId="109" applyFont="1" applyFill="1" applyAlignment="1">
      <alignment horizontal="left"/>
      <protection/>
    </xf>
    <xf numFmtId="49" fontId="32" fillId="0" borderId="0" xfId="109" applyNumberFormat="1" applyFont="1" applyFill="1" applyAlignment="1">
      <alignment horizontal="center" vertical="center"/>
      <protection/>
    </xf>
    <xf numFmtId="49" fontId="32" fillId="0" borderId="0" xfId="109" applyNumberFormat="1" applyFont="1" applyFill="1" applyAlignment="1">
      <alignment horizontal="center"/>
      <protection/>
    </xf>
    <xf numFmtId="0" fontId="32" fillId="0" borderId="0" xfId="109" applyFont="1" applyAlignment="1">
      <alignment horizontal="center" vertical="center"/>
      <protection/>
    </xf>
    <xf numFmtId="49" fontId="32" fillId="0" borderId="0" xfId="109" applyNumberFormat="1" applyFont="1">
      <alignment/>
      <protection/>
    </xf>
    <xf numFmtId="0" fontId="0" fillId="0" borderId="0" xfId="109" applyFont="1" applyAlignment="1">
      <alignment horizontal="center" vertical="center"/>
      <protection/>
    </xf>
  </cellXfs>
  <cellStyles count="118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常规_功能分类1212zhangl" xfId="22"/>
    <cellStyle name="40% - 强调文字颜色 3" xfId="23"/>
    <cellStyle name="计算 2" xfId="24"/>
    <cellStyle name="差" xfId="25"/>
    <cellStyle name="Comma" xfId="26"/>
    <cellStyle name="Hyperlink" xfId="27"/>
    <cellStyle name="常规_2008年专项预算" xfId="28"/>
    <cellStyle name="60% - 强调文字颜色 3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好_2017年市本级一般公共预算支出表（刘、李、叶）(1)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常规 4_2017年预算（参阅资料）12.12修改(3)" xfId="84"/>
    <cellStyle name="60% - 强调文字颜色 1 2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百分比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差_2017年市本级一般公共预算支出表（刘、李、叶）(1)" xfId="97"/>
    <cellStyle name="差_2017年预算（参阅资料）12.12修改(3)" xfId="98"/>
    <cellStyle name="常规 2" xfId="99"/>
    <cellStyle name="常规 2 2" xfId="100"/>
    <cellStyle name="常规 2_2017预算公开表(1)" xfId="101"/>
    <cellStyle name="常规 4" xfId="102"/>
    <cellStyle name="常规 4 2" xfId="103"/>
    <cellStyle name="常规 4 2 2" xfId="104"/>
    <cellStyle name="常规 4 2_2017预算公开表(1)" xfId="105"/>
    <cellStyle name="强调文字颜色 5 2" xfId="106"/>
    <cellStyle name="常规_(市本级）2014资本经营预算表" xfId="107"/>
    <cellStyle name="常规_2017公共预算安排7、8、9、12、13、14、15、16" xfId="108"/>
    <cellStyle name="常规_2017年预算（参阅资料）12.12修改(3)" xfId="109"/>
    <cellStyle name="常规_管委会2016年部门预算公开" xfId="110"/>
    <cellStyle name="好 2" xfId="111"/>
    <cellStyle name="好_2017年预算（参阅资料）12.12修改(3)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千位分隔 2" xfId="118"/>
    <cellStyle name="强调文字颜色 1 2" xfId="119"/>
    <cellStyle name="强调文字颜色 2 2" xfId="120"/>
    <cellStyle name="强调文字颜色 3 2" xfId="121"/>
    <cellStyle name="强调文字颜色 4 2" xfId="122"/>
    <cellStyle name="强调文字颜色 6 2" xfId="123"/>
    <cellStyle name="输入 2" xfId="124"/>
    <cellStyle name="样式 1" xfId="125"/>
    <cellStyle name="注释 2" xfId="126"/>
    <cellStyle name="常规_2020年财力表_1" xfId="127"/>
    <cellStyle name="常规_Sheet2" xfId="128"/>
    <cellStyle name="常规 14_建管站" xfId="129"/>
    <cellStyle name="常规_SRBJ9701" xfId="130"/>
    <cellStyle name="Normal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9.625" style="218" customWidth="1"/>
    <col min="2" max="2" width="28.125" style="219" customWidth="1"/>
    <col min="3" max="3" width="26.875" style="219" customWidth="1"/>
    <col min="4" max="4" width="22.375" style="219" customWidth="1"/>
    <col min="5" max="5" width="31.375" style="219" customWidth="1"/>
    <col min="6" max="6" width="13.25390625" style="220" customWidth="1"/>
    <col min="7" max="7" width="8.375" style="221" customWidth="1"/>
    <col min="8" max="16384" width="9.00390625" style="219" customWidth="1"/>
  </cols>
  <sheetData>
    <row r="1" spans="1:7" ht="22.5">
      <c r="A1" s="222" t="s">
        <v>0</v>
      </c>
      <c r="B1" s="223"/>
      <c r="C1" s="223"/>
      <c r="D1" s="224"/>
      <c r="E1" s="224"/>
      <c r="F1" s="224"/>
      <c r="G1" s="223"/>
    </row>
    <row r="3" spans="1:7" s="216" customFormat="1" ht="30" customHeight="1">
      <c r="A3" s="225" t="s">
        <v>1</v>
      </c>
      <c r="B3" s="216" t="str">
        <f>'表一、一般公共预算收入预算表'!A2</f>
        <v>2021年临湘市一般公共预算收入预算表</v>
      </c>
      <c r="F3" s="226"/>
      <c r="G3" s="227"/>
    </row>
    <row r="4" spans="1:7" s="216" customFormat="1" ht="30" customHeight="1">
      <c r="A4" s="225" t="s">
        <v>2</v>
      </c>
      <c r="B4" s="216" t="str">
        <f>'表二、一般公共预算支出预算表'!B2</f>
        <v>2021年临湘市一般公共预算支出预算表</v>
      </c>
      <c r="F4" s="226"/>
      <c r="G4" s="227"/>
    </row>
    <row r="5" spans="1:7" s="217" customFormat="1" ht="30" customHeight="1">
      <c r="A5" s="228" t="s">
        <v>3</v>
      </c>
      <c r="B5" s="217" t="str">
        <f>'表三、一般公共预算本级支出预算表'!A2</f>
        <v>2021年临湘市公共预算本级支出预算表</v>
      </c>
      <c r="F5" s="229"/>
      <c r="G5" s="230"/>
    </row>
    <row r="6" spans="1:7" s="216" customFormat="1" ht="30" customHeight="1">
      <c r="A6" s="225" t="s">
        <v>4</v>
      </c>
      <c r="B6" s="216" t="str">
        <f>'表四、一般公共预算基本支出预算表'!A2</f>
        <v>2021年临湘市一般公共预算基本支出预算表</v>
      </c>
      <c r="F6" s="226"/>
      <c r="G6" s="227"/>
    </row>
    <row r="7" spans="1:7" s="216" customFormat="1" ht="30" customHeight="1">
      <c r="A7" s="225" t="s">
        <v>5</v>
      </c>
      <c r="B7" s="216" t="str">
        <f>'表五、专项转移支付表（分项目）'!A2</f>
        <v>2021年临湘市专项转移支付表（分项目）</v>
      </c>
      <c r="F7" s="226"/>
      <c r="G7" s="227"/>
    </row>
    <row r="8" spans="1:7" s="216" customFormat="1" ht="30" customHeight="1">
      <c r="A8" s="225" t="s">
        <v>6</v>
      </c>
      <c r="B8" s="216" t="str">
        <f>'表六、专项转移支付表（分地区）'!A2</f>
        <v>2021年临湘市专项转移支付（分地区）</v>
      </c>
      <c r="F8" s="226"/>
      <c r="G8" s="227"/>
    </row>
    <row r="9" spans="1:7" s="216" customFormat="1" ht="30" customHeight="1">
      <c r="A9" s="225" t="s">
        <v>7</v>
      </c>
      <c r="B9" s="216" t="str">
        <f>'表七、政府性基金收入预算表'!A2</f>
        <v>2021年临湘市政府性基金收入预算表</v>
      </c>
      <c r="F9" s="226"/>
      <c r="G9" s="227"/>
    </row>
    <row r="10" spans="1:7" s="216" customFormat="1" ht="30" customHeight="1">
      <c r="A10" s="225" t="s">
        <v>8</v>
      </c>
      <c r="B10" s="216" t="str">
        <f>'表八、政府性基金支出预算表'!A2</f>
        <v>2021年临湘市政府性基金支出预算表</v>
      </c>
      <c r="F10" s="226"/>
      <c r="G10" s="227"/>
    </row>
    <row r="11" spans="1:7" s="216" customFormat="1" ht="30" customHeight="1">
      <c r="A11" s="225" t="s">
        <v>9</v>
      </c>
      <c r="B11" s="216" t="str">
        <f>'表九、政府性基金本级支出预算表'!A2</f>
        <v>2021年临湘市政府性基金本级支出预算表</v>
      </c>
      <c r="F11" s="226"/>
      <c r="G11" s="227"/>
    </row>
    <row r="12" spans="1:7" s="216" customFormat="1" ht="30" customHeight="1">
      <c r="A12" s="225" t="s">
        <v>10</v>
      </c>
      <c r="B12" s="216" t="str">
        <f>'表十、政府性基金转移支付预算表（分项目）'!A2</f>
        <v>2021年临湘市政府性基金转移支付预算表（分项目）</v>
      </c>
      <c r="F12" s="226"/>
      <c r="G12" s="227"/>
    </row>
    <row r="13" spans="1:7" s="216" customFormat="1" ht="30" customHeight="1">
      <c r="A13" s="225" t="s">
        <v>11</v>
      </c>
      <c r="B13" s="216" t="str">
        <f>'表十一、政府性基金转移支付预算表（分地区'!A2</f>
        <v>2021年临湘市政府性基金转移支付预算表（分地区）</v>
      </c>
      <c r="F13" s="226"/>
      <c r="G13" s="227"/>
    </row>
    <row r="14" spans="1:7" s="217" customFormat="1" ht="30" customHeight="1">
      <c r="A14" s="228" t="s">
        <v>12</v>
      </c>
      <c r="B14" s="217" t="str">
        <f>'表十二、国有资本经营收入预算表'!A2</f>
        <v>2021年临湘市国有资本经营收入预算表</v>
      </c>
      <c r="F14" s="229"/>
      <c r="G14" s="230"/>
    </row>
    <row r="15" spans="1:7" s="216" customFormat="1" ht="30" customHeight="1">
      <c r="A15" s="225" t="s">
        <v>13</v>
      </c>
      <c r="B15" s="216" t="str">
        <f>'表十三、国有资本经营支出预算表'!A2</f>
        <v>2021年临湘市国有资本经营支出预算表</v>
      </c>
      <c r="F15" s="226"/>
      <c r="G15" s="227"/>
    </row>
    <row r="16" spans="1:7" s="217" customFormat="1" ht="30" customHeight="1">
      <c r="A16" s="228" t="s">
        <v>14</v>
      </c>
      <c r="B16" s="217" t="str">
        <f>'表十四、社保基金收入预算表'!A2</f>
        <v>2021年临湘市社会保险基金收入预算表</v>
      </c>
      <c r="F16" s="229"/>
      <c r="G16" s="230"/>
    </row>
    <row r="17" spans="1:7" s="217" customFormat="1" ht="30" customHeight="1">
      <c r="A17" s="228" t="s">
        <v>15</v>
      </c>
      <c r="B17" s="217" t="str">
        <f>'表十五、社保基金支出预算表'!A2</f>
        <v>2021年临湘市社会保险基金支出预算表</v>
      </c>
      <c r="F17" s="229"/>
      <c r="G17" s="230"/>
    </row>
    <row r="18" spans="1:7" s="216" customFormat="1" ht="30" customHeight="1">
      <c r="A18" s="228" t="s">
        <v>16</v>
      </c>
      <c r="B18" s="216" t="str">
        <f>'表十六、政府一般债务限额情况表'!A2</f>
        <v>2020年临湘市政府一般债务限额和余额情况表</v>
      </c>
      <c r="F18" s="226"/>
      <c r="G18" s="227"/>
    </row>
    <row r="19" spans="1:7" s="216" customFormat="1" ht="30" customHeight="1">
      <c r="A19" s="228" t="s">
        <v>17</v>
      </c>
      <c r="B19" s="219" t="str">
        <f>'表十七、政府专项债务限额情况表'!A2</f>
        <v>2020年临湘市政府专项债务限额和余额情况表</v>
      </c>
      <c r="C19" s="219"/>
      <c r="D19" s="219"/>
      <c r="E19" s="219"/>
      <c r="F19" s="226"/>
      <c r="G19" s="227"/>
    </row>
    <row r="20" spans="1:7" s="216" customFormat="1" ht="36.75" customHeight="1">
      <c r="A20" s="228" t="s">
        <v>18</v>
      </c>
      <c r="B20" s="219" t="str">
        <f>'表十八、税收返还和转移支付预算表'!A2</f>
        <v>2021年临湘市一般公共预算收支平衡情况表（含税收返还和转移支付）</v>
      </c>
      <c r="C20" s="219"/>
      <c r="D20" s="219"/>
      <c r="E20" s="219"/>
      <c r="F20" s="231"/>
      <c r="G20" s="232"/>
    </row>
    <row r="21" spans="1:7" s="216" customFormat="1" ht="48" customHeight="1">
      <c r="A21" s="228" t="s">
        <v>19</v>
      </c>
      <c r="B21" s="219" t="str">
        <f>'表十九、“三公”经费支出预算表'!A2</f>
        <v>2021年临湘市一般公共预算“三公”经费支出预算表</v>
      </c>
      <c r="C21" s="219"/>
      <c r="D21" s="219"/>
      <c r="E21" s="219"/>
      <c r="F21" s="231"/>
      <c r="G21" s="232"/>
    </row>
    <row r="22" spans="1:7" s="216" customFormat="1" ht="48" customHeight="1">
      <c r="A22" s="228"/>
      <c r="B22" s="219"/>
      <c r="C22" s="219"/>
      <c r="D22" s="219"/>
      <c r="E22" s="219"/>
      <c r="F22" s="231"/>
      <c r="G22" s="232"/>
    </row>
    <row r="23" spans="1:6" ht="31.5" customHeight="1">
      <c r="A23" s="228"/>
      <c r="F23" s="233"/>
    </row>
    <row r="24" spans="1:6" ht="31.5" customHeight="1">
      <c r="A24" s="228"/>
      <c r="F24" s="233"/>
    </row>
    <row r="25" spans="1:6" ht="31.5" customHeight="1">
      <c r="A25" s="228"/>
      <c r="F25" s="233"/>
    </row>
    <row r="26" ht="31.5" customHeight="1">
      <c r="F26" s="233"/>
    </row>
    <row r="27" ht="31.5" customHeight="1">
      <c r="F27" s="233"/>
    </row>
    <row r="28" ht="14.25" customHeight="1">
      <c r="F28" s="233"/>
    </row>
    <row r="29" ht="14.25" customHeight="1"/>
    <row r="30" ht="30.75" customHeight="1">
      <c r="F30" s="233"/>
    </row>
    <row r="31" ht="14.25" customHeight="1">
      <c r="F31" s="233"/>
    </row>
    <row r="32" ht="14.25" customHeight="1">
      <c r="F32" s="233"/>
    </row>
    <row r="33" ht="30" customHeight="1"/>
  </sheetData>
  <sheetProtection/>
  <mergeCells count="3">
    <mergeCell ref="A1:C1"/>
    <mergeCell ref="F28:F29"/>
    <mergeCell ref="F31:F32"/>
  </mergeCells>
  <printOptions/>
  <pageMargins left="0.04" right="0.08" top="0.2" bottom="0.2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SheetLayoutView="100" workbookViewId="0" topLeftCell="A1">
      <selection activeCell="J32" sqref="J32"/>
    </sheetView>
  </sheetViews>
  <sheetFormatPr defaultColWidth="9.00390625" defaultRowHeight="19.5" customHeight="1"/>
  <cols>
    <col min="1" max="1" width="4.75390625" style="21" customWidth="1"/>
    <col min="2" max="2" width="3.25390625" style="95" customWidth="1"/>
    <col min="3" max="3" width="4.875" style="95" customWidth="1"/>
    <col min="4" max="4" width="23.00390625" style="16" customWidth="1"/>
    <col min="5" max="5" width="14.125" style="21" customWidth="1"/>
    <col min="6" max="6" width="54.00390625" style="16" customWidth="1"/>
    <col min="7" max="7" width="16.625" style="21" customWidth="1"/>
    <col min="8" max="16384" width="9.00390625" style="21" customWidth="1"/>
  </cols>
  <sheetData>
    <row r="1" spans="1:6" s="21" customFormat="1" ht="19.5" customHeight="1">
      <c r="A1" s="21" t="s">
        <v>684</v>
      </c>
      <c r="B1" s="95"/>
      <c r="C1" s="95"/>
      <c r="D1" s="16"/>
      <c r="F1" s="16"/>
    </row>
    <row r="2" spans="1:6" s="21" customFormat="1" ht="27.75" customHeight="1">
      <c r="A2" s="96" t="s">
        <v>685</v>
      </c>
      <c r="B2" s="96"/>
      <c r="C2" s="96"/>
      <c r="D2" s="96"/>
      <c r="E2" s="96"/>
      <c r="F2" s="96"/>
    </row>
    <row r="3" spans="1:6" s="94" customFormat="1" ht="23.25" customHeight="1">
      <c r="A3" s="97"/>
      <c r="B3" s="97"/>
      <c r="C3" s="97"/>
      <c r="D3" s="98"/>
      <c r="F3" s="99" t="s">
        <v>22</v>
      </c>
    </row>
    <row r="4" spans="1:6" s="21" customFormat="1" ht="18" customHeight="1">
      <c r="A4" s="100" t="s">
        <v>23</v>
      </c>
      <c r="B4" s="100"/>
      <c r="C4" s="100"/>
      <c r="D4" s="100" t="s">
        <v>96</v>
      </c>
      <c r="E4" s="100" t="s">
        <v>25</v>
      </c>
      <c r="F4" s="100" t="s">
        <v>648</v>
      </c>
    </row>
    <row r="5" spans="1:6" s="21" customFormat="1" ht="19.5" customHeight="1">
      <c r="A5" s="100" t="s">
        <v>26</v>
      </c>
      <c r="B5" s="101" t="s">
        <v>27</v>
      </c>
      <c r="C5" s="101" t="s">
        <v>28</v>
      </c>
      <c r="D5" s="100"/>
      <c r="E5" s="100"/>
      <c r="F5" s="100"/>
    </row>
    <row r="6" spans="1:6" s="21" customFormat="1" ht="19.5" customHeight="1">
      <c r="A6" s="102">
        <v>208</v>
      </c>
      <c r="B6" s="101"/>
      <c r="C6" s="101"/>
      <c r="D6" s="103" t="s">
        <v>111</v>
      </c>
      <c r="E6" s="100"/>
      <c r="F6" s="100"/>
    </row>
    <row r="7" spans="1:6" s="21" customFormat="1" ht="19.5" customHeight="1">
      <c r="A7" s="100"/>
      <c r="B7" s="101" t="s">
        <v>66</v>
      </c>
      <c r="C7" s="101"/>
      <c r="D7" s="104" t="s">
        <v>649</v>
      </c>
      <c r="E7" s="100"/>
      <c r="F7" s="100"/>
    </row>
    <row r="8" spans="1:6" s="21" customFormat="1" ht="19.5" customHeight="1">
      <c r="A8" s="100"/>
      <c r="B8" s="101"/>
      <c r="C8" s="101"/>
      <c r="D8" s="104" t="s">
        <v>650</v>
      </c>
      <c r="E8" s="100"/>
      <c r="F8" s="104"/>
    </row>
    <row r="9" spans="1:6" s="21" customFormat="1" ht="19.5" customHeight="1">
      <c r="A9" s="102">
        <v>212</v>
      </c>
      <c r="B9" s="105"/>
      <c r="C9" s="105"/>
      <c r="D9" s="106" t="s">
        <v>651</v>
      </c>
      <c r="E9" s="107">
        <f>E10+E18</f>
        <v>91000</v>
      </c>
      <c r="F9" s="106"/>
    </row>
    <row r="10" spans="1:6" s="21" customFormat="1" ht="19.5" customHeight="1">
      <c r="A10" s="100"/>
      <c r="B10" s="101" t="s">
        <v>160</v>
      </c>
      <c r="C10" s="101"/>
      <c r="D10" s="108" t="s">
        <v>652</v>
      </c>
      <c r="E10" s="109">
        <f>E11+E12+E13+E14+E15+E17+E16</f>
        <v>90000</v>
      </c>
      <c r="F10" s="108"/>
    </row>
    <row r="11" spans="1:6" s="21" customFormat="1" ht="19.5" customHeight="1">
      <c r="A11" s="100"/>
      <c r="B11" s="101"/>
      <c r="C11" s="101" t="s">
        <v>653</v>
      </c>
      <c r="D11" s="108" t="s">
        <v>654</v>
      </c>
      <c r="E11" s="109">
        <v>25000</v>
      </c>
      <c r="F11" s="108"/>
    </row>
    <row r="12" spans="1:6" s="21" customFormat="1" ht="19.5" customHeight="1">
      <c r="A12" s="100"/>
      <c r="B12" s="101"/>
      <c r="C12" s="101" t="s">
        <v>655</v>
      </c>
      <c r="D12" s="108" t="s">
        <v>656</v>
      </c>
      <c r="E12" s="109">
        <v>12000</v>
      </c>
      <c r="F12" s="108"/>
    </row>
    <row r="13" spans="1:6" s="21" customFormat="1" ht="19.5" customHeight="1">
      <c r="A13" s="100"/>
      <c r="B13" s="101"/>
      <c r="C13" s="101" t="s">
        <v>165</v>
      </c>
      <c r="D13" s="108" t="s">
        <v>657</v>
      </c>
      <c r="E13" s="109"/>
      <c r="F13" s="108"/>
    </row>
    <row r="14" spans="1:6" s="21" customFormat="1" ht="19.5" customHeight="1">
      <c r="A14" s="100"/>
      <c r="B14" s="101"/>
      <c r="C14" s="101" t="s">
        <v>658</v>
      </c>
      <c r="D14" s="108" t="s">
        <v>659</v>
      </c>
      <c r="E14" s="109">
        <v>3000</v>
      </c>
      <c r="F14" s="108" t="s">
        <v>660</v>
      </c>
    </row>
    <row r="15" spans="1:6" s="21" customFormat="1" ht="19.5" customHeight="1">
      <c r="A15" s="100"/>
      <c r="B15" s="101"/>
      <c r="C15" s="101" t="s">
        <v>39</v>
      </c>
      <c r="D15" s="108" t="s">
        <v>661</v>
      </c>
      <c r="E15" s="109"/>
      <c r="F15" s="108"/>
    </row>
    <row r="16" spans="1:6" s="21" customFormat="1" ht="19.5" customHeight="1">
      <c r="A16" s="100"/>
      <c r="B16" s="101"/>
      <c r="C16" s="101" t="s">
        <v>43</v>
      </c>
      <c r="D16" s="108" t="s">
        <v>662</v>
      </c>
      <c r="E16" s="109"/>
      <c r="F16" s="108"/>
    </row>
    <row r="17" spans="1:6" s="21" customFormat="1" ht="19.5" customHeight="1">
      <c r="A17" s="100"/>
      <c r="B17" s="101"/>
      <c r="C17" s="101" t="s">
        <v>75</v>
      </c>
      <c r="D17" s="108" t="s">
        <v>663</v>
      </c>
      <c r="E17" s="109">
        <f>24900+4272+1500+19328</f>
        <v>50000</v>
      </c>
      <c r="F17" s="108" t="s">
        <v>664</v>
      </c>
    </row>
    <row r="18" spans="1:6" s="21" customFormat="1" ht="19.5" customHeight="1">
      <c r="A18" s="100"/>
      <c r="B18" s="101" t="s">
        <v>665</v>
      </c>
      <c r="C18" s="101"/>
      <c r="D18" s="104" t="s">
        <v>666</v>
      </c>
      <c r="E18" s="109">
        <f>E19+E20</f>
        <v>1000</v>
      </c>
      <c r="F18" s="108"/>
    </row>
    <row r="19" spans="1:6" s="21" customFormat="1" ht="19.5" customHeight="1">
      <c r="A19" s="100"/>
      <c r="B19" s="101"/>
      <c r="C19" s="101" t="s">
        <v>32</v>
      </c>
      <c r="D19" s="108" t="s">
        <v>667</v>
      </c>
      <c r="E19" s="109">
        <v>675</v>
      </c>
      <c r="F19" s="108" t="s">
        <v>668</v>
      </c>
    </row>
    <row r="20" spans="1:6" s="21" customFormat="1" ht="19.5" customHeight="1">
      <c r="A20" s="100"/>
      <c r="B20" s="101"/>
      <c r="C20" s="101" t="s">
        <v>75</v>
      </c>
      <c r="D20" s="108" t="s">
        <v>669</v>
      </c>
      <c r="E20" s="109">
        <v>325</v>
      </c>
      <c r="F20" s="108" t="s">
        <v>670</v>
      </c>
    </row>
    <row r="21" spans="1:6" s="21" customFormat="1" ht="19.5" customHeight="1">
      <c r="A21" s="102">
        <v>229</v>
      </c>
      <c r="B21" s="105"/>
      <c r="C21" s="105"/>
      <c r="D21" s="106" t="s">
        <v>135</v>
      </c>
      <c r="E21" s="107">
        <f>E22+E23+E24</f>
        <v>41900</v>
      </c>
      <c r="F21" s="106"/>
    </row>
    <row r="22" spans="1:6" s="21" customFormat="1" ht="19.5" customHeight="1">
      <c r="A22" s="100"/>
      <c r="B22" s="101" t="s">
        <v>35</v>
      </c>
      <c r="C22" s="101"/>
      <c r="D22" s="108" t="s">
        <v>671</v>
      </c>
      <c r="E22" s="109">
        <v>41900</v>
      </c>
      <c r="F22" s="108" t="s">
        <v>672</v>
      </c>
    </row>
    <row r="23" spans="1:6" s="21" customFormat="1" ht="19.5" customHeight="1">
      <c r="A23" s="100"/>
      <c r="B23" s="101" t="s">
        <v>673</v>
      </c>
      <c r="C23" s="101" t="s">
        <v>37</v>
      </c>
      <c r="D23" s="108" t="s">
        <v>674</v>
      </c>
      <c r="E23" s="109"/>
      <c r="F23" s="108"/>
    </row>
    <row r="24" spans="1:6" s="21" customFormat="1" ht="19.5" customHeight="1">
      <c r="A24" s="100"/>
      <c r="B24" s="101" t="s">
        <v>673</v>
      </c>
      <c r="C24" s="101" t="s">
        <v>75</v>
      </c>
      <c r="D24" s="108" t="s">
        <v>675</v>
      </c>
      <c r="E24" s="109"/>
      <c r="F24" s="108"/>
    </row>
    <row r="25" spans="1:6" s="21" customFormat="1" ht="19.5" customHeight="1">
      <c r="A25" s="102"/>
      <c r="B25" s="105"/>
      <c r="C25" s="105"/>
      <c r="D25" s="106" t="s">
        <v>676</v>
      </c>
      <c r="E25" s="107">
        <f>E6+E9+E21</f>
        <v>132900</v>
      </c>
      <c r="F25" s="106"/>
    </row>
    <row r="26" spans="1:6" s="21" customFormat="1" ht="19.5" customHeight="1">
      <c r="A26" s="110"/>
      <c r="B26" s="111"/>
      <c r="C26" s="111"/>
      <c r="D26" s="112" t="s">
        <v>677</v>
      </c>
      <c r="E26" s="107">
        <f>E27+E28</f>
        <v>100</v>
      </c>
      <c r="F26" s="113"/>
    </row>
    <row r="27" spans="1:6" s="21" customFormat="1" ht="19.5" customHeight="1">
      <c r="A27" s="110"/>
      <c r="B27" s="111"/>
      <c r="C27" s="111"/>
      <c r="D27" s="110" t="s">
        <v>678</v>
      </c>
      <c r="E27" s="110">
        <v>100</v>
      </c>
      <c r="F27" s="113" t="s">
        <v>679</v>
      </c>
    </row>
    <row r="28" spans="1:6" s="21" customFormat="1" ht="19.5" customHeight="1">
      <c r="A28" s="110"/>
      <c r="B28" s="111"/>
      <c r="C28" s="111"/>
      <c r="D28" s="110" t="s">
        <v>680</v>
      </c>
      <c r="E28" s="110"/>
      <c r="F28" s="113"/>
    </row>
    <row r="29" spans="1:6" s="21" customFormat="1" ht="19.5" customHeight="1">
      <c r="A29" s="110"/>
      <c r="B29" s="111"/>
      <c r="C29" s="111"/>
      <c r="D29" s="112" t="s">
        <v>681</v>
      </c>
      <c r="E29" s="107">
        <f>E30</f>
        <v>40000</v>
      </c>
      <c r="F29" s="113"/>
    </row>
    <row r="30" spans="1:6" s="21" customFormat="1" ht="19.5" customHeight="1">
      <c r="A30" s="110"/>
      <c r="B30" s="111"/>
      <c r="C30" s="111"/>
      <c r="D30" s="110" t="s">
        <v>682</v>
      </c>
      <c r="E30" s="109">
        <v>40000</v>
      </c>
      <c r="F30" s="113"/>
    </row>
    <row r="31" spans="1:6" s="21" customFormat="1" ht="19.5" customHeight="1">
      <c r="A31" s="110"/>
      <c r="B31" s="111"/>
      <c r="C31" s="111"/>
      <c r="D31" s="110" t="s">
        <v>683</v>
      </c>
      <c r="E31" s="107">
        <f>E25+E26+E29</f>
        <v>173000</v>
      </c>
      <c r="F31" s="113"/>
    </row>
    <row r="32" spans="2:6" s="21" customFormat="1" ht="19.5" customHeight="1">
      <c r="B32" s="95"/>
      <c r="C32" s="95"/>
      <c r="D32" s="16"/>
      <c r="F32" s="16"/>
    </row>
    <row r="33" spans="2:6" s="21" customFormat="1" ht="19.5" customHeight="1">
      <c r="B33" s="95"/>
      <c r="C33" s="95"/>
      <c r="D33" s="16"/>
      <c r="F33" s="16"/>
    </row>
    <row r="34" spans="2:6" s="21" customFormat="1" ht="19.5" customHeight="1">
      <c r="B34" s="95"/>
      <c r="C34" s="95"/>
      <c r="D34" s="16"/>
      <c r="F34" s="16"/>
    </row>
    <row r="35" spans="2:6" s="21" customFormat="1" ht="19.5" customHeight="1">
      <c r="B35" s="95"/>
      <c r="C35" s="95"/>
      <c r="D35" s="16"/>
      <c r="F35" s="16"/>
    </row>
    <row r="36" spans="2:6" s="21" customFormat="1" ht="19.5" customHeight="1">
      <c r="B36" s="95"/>
      <c r="C36" s="95"/>
      <c r="D36" s="16"/>
      <c r="F36" s="16"/>
    </row>
    <row r="37" spans="2:6" s="21" customFormat="1" ht="19.5" customHeight="1">
      <c r="B37" s="95"/>
      <c r="C37" s="95"/>
      <c r="D37" s="16"/>
      <c r="F37" s="16"/>
    </row>
    <row r="38" spans="2:6" s="21" customFormat="1" ht="19.5" customHeight="1">
      <c r="B38" s="95"/>
      <c r="C38" s="95"/>
      <c r="D38" s="16"/>
      <c r="F38" s="16"/>
    </row>
    <row r="39" spans="2:6" s="21" customFormat="1" ht="19.5" customHeight="1">
      <c r="B39" s="95"/>
      <c r="C39" s="95"/>
      <c r="D39" s="16"/>
      <c r="F39" s="16"/>
    </row>
    <row r="40" spans="2:6" s="21" customFormat="1" ht="19.5" customHeight="1">
      <c r="B40" s="95"/>
      <c r="C40" s="95"/>
      <c r="D40" s="16"/>
      <c r="F40" s="16"/>
    </row>
    <row r="41" spans="2:6" s="21" customFormat="1" ht="19.5" customHeight="1">
      <c r="B41" s="95"/>
      <c r="C41" s="95"/>
      <c r="D41" s="16"/>
      <c r="F41" s="16"/>
    </row>
    <row r="42" spans="2:6" s="21" customFormat="1" ht="19.5" customHeight="1">
      <c r="B42" s="95"/>
      <c r="C42" s="95"/>
      <c r="D42" s="16"/>
      <c r="F42" s="16"/>
    </row>
    <row r="43" spans="2:6" s="21" customFormat="1" ht="19.5" customHeight="1">
      <c r="B43" s="95"/>
      <c r="C43" s="95"/>
      <c r="D43" s="16"/>
      <c r="F43" s="16"/>
    </row>
    <row r="44" spans="2:6" s="21" customFormat="1" ht="19.5" customHeight="1">
      <c r="B44" s="95"/>
      <c r="C44" s="95"/>
      <c r="D44" s="16"/>
      <c r="F44" s="16"/>
    </row>
    <row r="45" spans="2:6" s="21" customFormat="1" ht="19.5" customHeight="1">
      <c r="B45" s="95"/>
      <c r="C45" s="95"/>
      <c r="D45" s="16"/>
      <c r="F45" s="16"/>
    </row>
    <row r="46" spans="2:6" s="21" customFormat="1" ht="19.5" customHeight="1">
      <c r="B46" s="95"/>
      <c r="C46" s="95"/>
      <c r="D46" s="16"/>
      <c r="F46" s="16"/>
    </row>
    <row r="47" spans="2:6" s="21" customFormat="1" ht="19.5" customHeight="1">
      <c r="B47" s="95"/>
      <c r="C47" s="95"/>
      <c r="D47" s="16"/>
      <c r="F47" s="16"/>
    </row>
    <row r="48" spans="2:6" s="21" customFormat="1" ht="19.5" customHeight="1">
      <c r="B48" s="95"/>
      <c r="C48" s="95"/>
      <c r="D48" s="16"/>
      <c r="F48" s="16"/>
    </row>
    <row r="49" spans="2:6" s="21" customFormat="1" ht="19.5" customHeight="1">
      <c r="B49" s="95"/>
      <c r="C49" s="95"/>
      <c r="D49" s="16"/>
      <c r="F49" s="16"/>
    </row>
    <row r="50" spans="2:6" s="21" customFormat="1" ht="19.5" customHeight="1">
      <c r="B50" s="95"/>
      <c r="C50" s="95"/>
      <c r="D50" s="16"/>
      <c r="F50" s="16"/>
    </row>
    <row r="51" spans="2:6" s="21" customFormat="1" ht="19.5" customHeight="1">
      <c r="B51" s="95"/>
      <c r="C51" s="95"/>
      <c r="D51" s="16"/>
      <c r="F51" s="16"/>
    </row>
    <row r="52" spans="2:6" s="21" customFormat="1" ht="19.5" customHeight="1">
      <c r="B52" s="95"/>
      <c r="C52" s="95"/>
      <c r="D52" s="16"/>
      <c r="F52" s="16"/>
    </row>
    <row r="53" spans="2:6" s="21" customFormat="1" ht="19.5" customHeight="1">
      <c r="B53" s="95"/>
      <c r="C53" s="95"/>
      <c r="D53" s="16"/>
      <c r="F53" s="16"/>
    </row>
    <row r="54" spans="2:6" s="21" customFormat="1" ht="19.5" customHeight="1">
      <c r="B54" s="95"/>
      <c r="C54" s="95"/>
      <c r="D54" s="16"/>
      <c r="F54" s="16"/>
    </row>
    <row r="55" spans="2:6" s="21" customFormat="1" ht="19.5" customHeight="1">
      <c r="B55" s="95"/>
      <c r="C55" s="95"/>
      <c r="D55" s="16"/>
      <c r="F55" s="16"/>
    </row>
    <row r="56" spans="2:6" s="21" customFormat="1" ht="19.5" customHeight="1">
      <c r="B56" s="95"/>
      <c r="C56" s="95"/>
      <c r="D56" s="16"/>
      <c r="F56" s="16"/>
    </row>
    <row r="57" spans="2:6" s="21" customFormat="1" ht="19.5" customHeight="1">
      <c r="B57" s="95"/>
      <c r="C57" s="95"/>
      <c r="D57" s="16"/>
      <c r="F57" s="16"/>
    </row>
    <row r="58" spans="2:6" s="21" customFormat="1" ht="19.5" customHeight="1">
      <c r="B58" s="95"/>
      <c r="C58" s="95"/>
      <c r="D58" s="16"/>
      <c r="F58" s="16"/>
    </row>
    <row r="59" spans="2:6" s="21" customFormat="1" ht="19.5" customHeight="1">
      <c r="B59" s="95"/>
      <c r="C59" s="95"/>
      <c r="D59" s="16"/>
      <c r="F59" s="16"/>
    </row>
    <row r="60" spans="2:6" s="21" customFormat="1" ht="19.5" customHeight="1">
      <c r="B60" s="95"/>
      <c r="C60" s="95"/>
      <c r="D60" s="16"/>
      <c r="F60" s="16"/>
    </row>
    <row r="61" spans="2:6" s="21" customFormat="1" ht="19.5" customHeight="1">
      <c r="B61" s="95"/>
      <c r="C61" s="95"/>
      <c r="D61" s="16"/>
      <c r="F61" s="16"/>
    </row>
    <row r="62" spans="2:6" s="21" customFormat="1" ht="19.5" customHeight="1">
      <c r="B62" s="95"/>
      <c r="C62" s="95"/>
      <c r="D62" s="16"/>
      <c r="F62" s="16"/>
    </row>
    <row r="63" spans="2:6" s="21" customFormat="1" ht="19.5" customHeight="1">
      <c r="B63" s="95"/>
      <c r="C63" s="95"/>
      <c r="D63" s="16"/>
      <c r="F63" s="16"/>
    </row>
    <row r="64" spans="2:6" s="21" customFormat="1" ht="19.5" customHeight="1">
      <c r="B64" s="95"/>
      <c r="C64" s="95"/>
      <c r="D64" s="16"/>
      <c r="F64" s="16"/>
    </row>
    <row r="65" spans="2:6" s="21" customFormat="1" ht="19.5" customHeight="1">
      <c r="B65" s="95"/>
      <c r="C65" s="95"/>
      <c r="D65" s="16"/>
      <c r="F65" s="16"/>
    </row>
    <row r="66" spans="2:6" s="21" customFormat="1" ht="19.5" customHeight="1">
      <c r="B66" s="95"/>
      <c r="C66" s="95"/>
      <c r="D66" s="16"/>
      <c r="F66" s="16"/>
    </row>
    <row r="67" spans="2:6" s="21" customFormat="1" ht="19.5" customHeight="1">
      <c r="B67" s="95"/>
      <c r="C67" s="95"/>
      <c r="D67" s="16"/>
      <c r="F67" s="16"/>
    </row>
    <row r="68" spans="2:6" s="21" customFormat="1" ht="19.5" customHeight="1">
      <c r="B68" s="95"/>
      <c r="C68" s="95"/>
      <c r="D68" s="16"/>
      <c r="F68" s="16"/>
    </row>
    <row r="69" spans="2:6" s="21" customFormat="1" ht="19.5" customHeight="1">
      <c r="B69" s="95"/>
      <c r="C69" s="95"/>
      <c r="D69" s="16"/>
      <c r="F69" s="16"/>
    </row>
    <row r="70" spans="2:6" s="21" customFormat="1" ht="19.5" customHeight="1">
      <c r="B70" s="95"/>
      <c r="C70" s="95"/>
      <c r="D70" s="16"/>
      <c r="F70" s="16"/>
    </row>
    <row r="71" spans="2:6" s="21" customFormat="1" ht="19.5" customHeight="1">
      <c r="B71" s="95"/>
      <c r="C71" s="95"/>
      <c r="D71" s="16"/>
      <c r="F71" s="16"/>
    </row>
    <row r="72" spans="2:6" s="21" customFormat="1" ht="19.5" customHeight="1">
      <c r="B72" s="95"/>
      <c r="C72" s="95"/>
      <c r="D72" s="16"/>
      <c r="F72" s="16"/>
    </row>
    <row r="73" spans="2:6" s="21" customFormat="1" ht="19.5" customHeight="1">
      <c r="B73" s="95"/>
      <c r="C73" s="95"/>
      <c r="D73" s="16"/>
      <c r="F73" s="16"/>
    </row>
    <row r="74" spans="2:6" s="21" customFormat="1" ht="19.5" customHeight="1">
      <c r="B74" s="95"/>
      <c r="C74" s="95"/>
      <c r="D74" s="16"/>
      <c r="F74" s="16"/>
    </row>
    <row r="75" spans="2:6" s="21" customFormat="1" ht="19.5" customHeight="1">
      <c r="B75" s="95"/>
      <c r="C75" s="95"/>
      <c r="D75" s="16"/>
      <c r="F75" s="16"/>
    </row>
    <row r="76" spans="2:6" s="21" customFormat="1" ht="19.5" customHeight="1">
      <c r="B76" s="95"/>
      <c r="C76" s="95"/>
      <c r="D76" s="16"/>
      <c r="F76" s="16"/>
    </row>
  </sheetData>
  <sheetProtection/>
  <mergeCells count="6">
    <mergeCell ref="A2:F2"/>
    <mergeCell ref="A3:C3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L21" sqref="L21"/>
    </sheetView>
  </sheetViews>
  <sheetFormatPr defaultColWidth="9.00390625" defaultRowHeight="14.25"/>
  <cols>
    <col min="1" max="2" width="43.75390625" style="0" customWidth="1"/>
  </cols>
  <sheetData>
    <row r="1" spans="1:2" ht="14.25">
      <c r="A1" s="84" t="s">
        <v>686</v>
      </c>
      <c r="B1" s="93"/>
    </row>
    <row r="2" spans="1:2" ht="20.25">
      <c r="A2" s="86" t="s">
        <v>687</v>
      </c>
      <c r="B2" s="86"/>
    </row>
    <row r="3" spans="1:2" ht="15">
      <c r="A3" s="87"/>
      <c r="B3" s="85" t="s">
        <v>688</v>
      </c>
    </row>
    <row r="4" spans="1:2" ht="27" customHeight="1">
      <c r="A4" s="88" t="s">
        <v>619</v>
      </c>
      <c r="B4" s="88" t="s">
        <v>689</v>
      </c>
    </row>
    <row r="5" spans="1:2" ht="27" customHeight="1">
      <c r="A5" s="89"/>
      <c r="B5" s="89" t="s">
        <v>690</v>
      </c>
    </row>
    <row r="6" spans="1:2" ht="27" customHeight="1">
      <c r="A6" s="90" t="s">
        <v>691</v>
      </c>
      <c r="B6" s="89" t="s">
        <v>690</v>
      </c>
    </row>
    <row r="7" spans="1:2" ht="27" customHeight="1">
      <c r="A7" s="91" t="s">
        <v>692</v>
      </c>
      <c r="B7" s="92"/>
    </row>
  </sheetData>
  <sheetProtection/>
  <mergeCells count="2">
    <mergeCell ref="A2:B2"/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G34" sqref="G34"/>
    </sheetView>
  </sheetViews>
  <sheetFormatPr defaultColWidth="9.00390625" defaultRowHeight="14.25"/>
  <cols>
    <col min="1" max="2" width="43.75390625" style="0" customWidth="1"/>
  </cols>
  <sheetData>
    <row r="1" spans="1:2" ht="14.25">
      <c r="A1" s="84" t="s">
        <v>693</v>
      </c>
      <c r="B1" s="85"/>
    </row>
    <row r="2" spans="1:2" ht="20.25">
      <c r="A2" s="86" t="s">
        <v>694</v>
      </c>
      <c r="B2" s="86"/>
    </row>
    <row r="3" spans="1:2" ht="15">
      <c r="A3" s="87"/>
      <c r="B3" s="85" t="s">
        <v>688</v>
      </c>
    </row>
    <row r="4" spans="1:2" ht="27" customHeight="1">
      <c r="A4" s="88" t="s">
        <v>695</v>
      </c>
      <c r="B4" s="88" t="s">
        <v>689</v>
      </c>
    </row>
    <row r="5" spans="1:2" ht="27" customHeight="1">
      <c r="A5" s="89"/>
      <c r="B5" s="89" t="s">
        <v>690</v>
      </c>
    </row>
    <row r="6" spans="1:2" ht="27" customHeight="1">
      <c r="A6" s="90" t="s">
        <v>691</v>
      </c>
      <c r="B6" s="89" t="s">
        <v>690</v>
      </c>
    </row>
    <row r="7" spans="1:2" ht="27" customHeight="1">
      <c r="A7" s="91" t="s">
        <v>692</v>
      </c>
      <c r="B7" s="92"/>
    </row>
  </sheetData>
  <sheetProtection/>
  <mergeCells count="2">
    <mergeCell ref="A2:B2"/>
    <mergeCell ref="A7:B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51"/>
  <sheetViews>
    <sheetView workbookViewId="0" topLeftCell="A1">
      <selection activeCell="A17" sqref="A17"/>
    </sheetView>
  </sheetViews>
  <sheetFormatPr defaultColWidth="9.00390625" defaultRowHeight="14.25"/>
  <cols>
    <col min="1" max="1" width="50.625" style="0" customWidth="1"/>
    <col min="2" max="2" width="13.25390625" style="0" customWidth="1"/>
  </cols>
  <sheetData>
    <row r="1" s="65" customFormat="1" ht="17.25" customHeight="1">
      <c r="A1" s="69" t="s">
        <v>696</v>
      </c>
    </row>
    <row r="2" spans="1:2" s="66" customFormat="1" ht="39" customHeight="1">
      <c r="A2" s="80" t="s">
        <v>697</v>
      </c>
      <c r="B2" s="80"/>
    </row>
    <row r="3" spans="1:2" ht="27" customHeight="1">
      <c r="A3" s="81"/>
      <c r="B3" s="82" t="s">
        <v>22</v>
      </c>
    </row>
    <row r="4" spans="1:2" s="67" customFormat="1" ht="24" customHeight="1">
      <c r="A4" s="77" t="s">
        <v>698</v>
      </c>
      <c r="B4" s="77" t="s">
        <v>689</v>
      </c>
    </row>
    <row r="5" spans="1:2" s="67" customFormat="1" ht="29.25" customHeight="1">
      <c r="A5" s="76" t="s">
        <v>699</v>
      </c>
      <c r="B5" s="76"/>
    </row>
    <row r="6" spans="1:2" s="67" customFormat="1" ht="29.25" customHeight="1">
      <c r="A6" s="76" t="s">
        <v>700</v>
      </c>
      <c r="B6" s="76"/>
    </row>
    <row r="7" spans="1:2" s="67" customFormat="1" ht="29.25" customHeight="1">
      <c r="A7" s="76" t="s">
        <v>701</v>
      </c>
      <c r="B7" s="76"/>
    </row>
    <row r="8" spans="1:2" s="67" customFormat="1" ht="29.25" customHeight="1">
      <c r="A8" s="76" t="s">
        <v>702</v>
      </c>
      <c r="B8" s="76"/>
    </row>
    <row r="9" spans="1:2" s="67" customFormat="1" ht="29.25" customHeight="1">
      <c r="A9" s="78" t="s">
        <v>703</v>
      </c>
      <c r="B9" s="76">
        <v>0</v>
      </c>
    </row>
    <row r="10" spans="1:2" s="67" customFormat="1" ht="29.25" customHeight="1">
      <c r="A10" s="75"/>
      <c r="B10" s="83"/>
    </row>
    <row r="11" spans="1:2" s="67" customFormat="1" ht="29.25" customHeight="1">
      <c r="A11" s="77" t="s">
        <v>704</v>
      </c>
      <c r="B11" s="83">
        <v>0</v>
      </c>
    </row>
    <row r="12" spans="1:2" s="67" customFormat="1" ht="29.25" customHeight="1">
      <c r="A12" s="78" t="s">
        <v>705</v>
      </c>
      <c r="B12" s="76"/>
    </row>
    <row r="13" spans="1:2" s="67" customFormat="1" ht="29.25" customHeight="1">
      <c r="A13" s="78" t="s">
        <v>706</v>
      </c>
      <c r="B13" s="76"/>
    </row>
    <row r="14" spans="1:2" s="67" customFormat="1" ht="29.25" customHeight="1">
      <c r="A14" s="83"/>
      <c r="B14" s="76"/>
    </row>
    <row r="15" spans="1:2" s="67" customFormat="1" ht="29.25" customHeight="1">
      <c r="A15" s="77" t="s">
        <v>707</v>
      </c>
      <c r="B15" s="76">
        <v>0</v>
      </c>
    </row>
    <row r="16" ht="14.25">
      <c r="A16" s="79"/>
    </row>
    <row r="17" ht="14.25">
      <c r="A17" s="79" t="s">
        <v>708</v>
      </c>
    </row>
    <row r="18" ht="14.25">
      <c r="A18" s="79"/>
    </row>
    <row r="19" ht="14.25">
      <c r="A19" s="79"/>
    </row>
    <row r="20" ht="14.25">
      <c r="A20" s="79"/>
    </row>
    <row r="21" ht="14.25">
      <c r="A21" s="79"/>
    </row>
    <row r="22" ht="14.25">
      <c r="A22" s="79"/>
    </row>
    <row r="23" ht="14.25">
      <c r="A23" s="79"/>
    </row>
    <row r="24" ht="14.25">
      <c r="A24" s="79"/>
    </row>
    <row r="25" ht="14.25">
      <c r="A25" s="79"/>
    </row>
    <row r="26" ht="14.25">
      <c r="A26" s="79"/>
    </row>
    <row r="27" ht="14.25">
      <c r="A27" s="79"/>
    </row>
    <row r="28" ht="14.25">
      <c r="A28" s="79"/>
    </row>
    <row r="29" ht="14.25">
      <c r="A29" s="79"/>
    </row>
    <row r="30" ht="14.25">
      <c r="A30" s="79"/>
    </row>
    <row r="31" ht="14.25">
      <c r="A31" s="79"/>
    </row>
    <row r="32" ht="14.25">
      <c r="A32" s="79"/>
    </row>
    <row r="33" ht="14.25">
      <c r="A33" s="79"/>
    </row>
    <row r="34" ht="14.25">
      <c r="A34" s="79"/>
    </row>
    <row r="35" ht="14.25">
      <c r="A35" s="79"/>
    </row>
    <row r="36" ht="14.25">
      <c r="A36" s="79"/>
    </row>
    <row r="37" ht="14.25">
      <c r="A37" s="79"/>
    </row>
    <row r="38" ht="14.25">
      <c r="A38" s="79"/>
    </row>
    <row r="39" ht="14.25">
      <c r="A39" s="79"/>
    </row>
    <row r="40" ht="14.25">
      <c r="A40" s="79"/>
    </row>
    <row r="41" ht="14.25">
      <c r="A41" s="79"/>
    </row>
    <row r="42" ht="14.25">
      <c r="A42" s="79"/>
    </row>
    <row r="43" ht="14.25">
      <c r="A43" s="79"/>
    </row>
    <row r="44" ht="14.25">
      <c r="A44" s="79"/>
    </row>
    <row r="45" ht="14.25">
      <c r="A45" s="79"/>
    </row>
    <row r="46" ht="14.25">
      <c r="A46" s="79"/>
    </row>
    <row r="47" ht="14.25">
      <c r="A47" s="79"/>
    </row>
    <row r="48" ht="14.25">
      <c r="A48" s="79"/>
    </row>
    <row r="49" ht="14.25">
      <c r="A49" s="79"/>
    </row>
    <row r="50" ht="14.25">
      <c r="A50" s="79"/>
    </row>
    <row r="51" ht="14.25">
      <c r="A51" s="79"/>
    </row>
    <row r="52" ht="14.25">
      <c r="A52" s="79"/>
    </row>
    <row r="53" ht="14.25">
      <c r="A53" s="79"/>
    </row>
    <row r="54" ht="14.25">
      <c r="A54" s="79"/>
    </row>
    <row r="55" ht="14.25">
      <c r="A55" s="79"/>
    </row>
    <row r="56" ht="14.25">
      <c r="A56" s="79"/>
    </row>
    <row r="57" ht="14.25">
      <c r="A57" s="79"/>
    </row>
    <row r="58" ht="14.25">
      <c r="A58" s="79"/>
    </row>
    <row r="59" ht="14.25">
      <c r="A59" s="79"/>
    </row>
    <row r="60" ht="14.25">
      <c r="A60" s="79"/>
    </row>
    <row r="61" ht="14.25">
      <c r="A61" s="79"/>
    </row>
    <row r="62" ht="14.25">
      <c r="A62" s="79"/>
    </row>
    <row r="63" ht="14.25">
      <c r="A63" s="79"/>
    </row>
    <row r="64" ht="14.25">
      <c r="A64" s="79"/>
    </row>
    <row r="65" ht="14.25">
      <c r="A65" s="79"/>
    </row>
    <row r="66" ht="14.25">
      <c r="A66" s="79"/>
    </row>
    <row r="67" ht="14.25">
      <c r="A67" s="79"/>
    </row>
    <row r="68" ht="14.25">
      <c r="A68" s="79"/>
    </row>
    <row r="69" ht="14.25">
      <c r="A69" s="79"/>
    </row>
    <row r="70" ht="14.25">
      <c r="A70" s="79"/>
    </row>
    <row r="71" ht="14.25">
      <c r="A71" s="79"/>
    </row>
    <row r="72" ht="14.25">
      <c r="A72" s="79"/>
    </row>
    <row r="73" ht="14.25">
      <c r="A73" s="79"/>
    </row>
    <row r="74" ht="14.25">
      <c r="A74" s="79"/>
    </row>
    <row r="75" ht="14.25">
      <c r="A75" s="79"/>
    </row>
    <row r="76" ht="14.25">
      <c r="A76" s="79"/>
    </row>
    <row r="77" ht="14.25">
      <c r="A77" s="79"/>
    </row>
    <row r="78" ht="14.25">
      <c r="A78" s="79"/>
    </row>
    <row r="79" ht="14.25">
      <c r="A79" s="79"/>
    </row>
    <row r="80" ht="14.25">
      <c r="A80" s="79"/>
    </row>
    <row r="81" ht="14.25">
      <c r="A81" s="79"/>
    </row>
    <row r="82" ht="14.25">
      <c r="A82" s="79"/>
    </row>
    <row r="83" ht="14.25">
      <c r="A83" s="79"/>
    </row>
    <row r="84" ht="14.25">
      <c r="A84" s="79"/>
    </row>
    <row r="85" ht="14.25">
      <c r="A85" s="79"/>
    </row>
    <row r="86" ht="14.25">
      <c r="A86" s="79"/>
    </row>
    <row r="87" ht="14.25">
      <c r="A87" s="79"/>
    </row>
    <row r="88" ht="14.25">
      <c r="A88" s="79"/>
    </row>
    <row r="89" ht="14.25">
      <c r="A89" s="79"/>
    </row>
    <row r="90" ht="14.25">
      <c r="A90" s="79"/>
    </row>
    <row r="91" ht="14.25">
      <c r="A91" s="79"/>
    </row>
    <row r="92" ht="14.25">
      <c r="A92" s="79"/>
    </row>
    <row r="93" ht="14.25">
      <c r="A93" s="79"/>
    </row>
    <row r="94" ht="14.25">
      <c r="A94" s="79"/>
    </row>
    <row r="95" ht="14.25">
      <c r="A95" s="79"/>
    </row>
    <row r="96" ht="14.25">
      <c r="A96" s="79"/>
    </row>
    <row r="97" ht="14.25">
      <c r="A97" s="79"/>
    </row>
    <row r="98" ht="14.25">
      <c r="A98" s="79"/>
    </row>
    <row r="99" ht="14.25">
      <c r="A99" s="79"/>
    </row>
    <row r="100" ht="14.25">
      <c r="A100" s="79"/>
    </row>
    <row r="101" ht="14.25">
      <c r="A101" s="79"/>
    </row>
    <row r="102" ht="14.25">
      <c r="A102" s="79"/>
    </row>
    <row r="103" ht="14.25">
      <c r="A103" s="79"/>
    </row>
    <row r="104" ht="14.25">
      <c r="A104" s="79"/>
    </row>
    <row r="105" ht="14.25">
      <c r="A105" s="79"/>
    </row>
    <row r="106" ht="14.25">
      <c r="A106" s="79"/>
    </row>
    <row r="107" ht="14.25">
      <c r="A107" s="79"/>
    </row>
    <row r="108" ht="14.25">
      <c r="A108" s="79"/>
    </row>
    <row r="109" ht="14.25">
      <c r="A109" s="79"/>
    </row>
    <row r="110" ht="14.25">
      <c r="A110" s="79"/>
    </row>
    <row r="111" ht="14.25">
      <c r="A111" s="79"/>
    </row>
    <row r="112" ht="14.25">
      <c r="A112" s="79"/>
    </row>
    <row r="113" ht="14.25">
      <c r="A113" s="79"/>
    </row>
    <row r="114" ht="14.25">
      <c r="A114" s="79"/>
    </row>
    <row r="115" ht="14.25">
      <c r="A115" s="79"/>
    </row>
    <row r="116" ht="14.25">
      <c r="A116" s="79"/>
    </row>
    <row r="117" ht="14.25">
      <c r="A117" s="79"/>
    </row>
    <row r="118" ht="14.25">
      <c r="A118" s="79"/>
    </row>
    <row r="119" ht="14.25">
      <c r="A119" s="79"/>
    </row>
    <row r="120" ht="14.25">
      <c r="A120" s="79"/>
    </row>
    <row r="121" ht="14.25">
      <c r="A121" s="79"/>
    </row>
    <row r="122" ht="14.25">
      <c r="A122" s="79"/>
    </row>
    <row r="123" ht="14.25">
      <c r="A123" s="79"/>
    </row>
    <row r="124" ht="14.25">
      <c r="A124" s="79"/>
    </row>
    <row r="125" ht="14.25">
      <c r="A125" s="79"/>
    </row>
    <row r="126" ht="14.25">
      <c r="A126" s="79"/>
    </row>
    <row r="127" ht="14.25">
      <c r="A127" s="79"/>
    </row>
    <row r="128" ht="14.25">
      <c r="A128" s="79"/>
    </row>
    <row r="129" ht="14.25">
      <c r="A129" s="79"/>
    </row>
    <row r="130" ht="14.25">
      <c r="A130" s="79"/>
    </row>
    <row r="131" ht="14.25">
      <c r="A131" s="79"/>
    </row>
    <row r="132" ht="14.25">
      <c r="A132" s="79"/>
    </row>
    <row r="133" ht="14.25">
      <c r="A133" s="79"/>
    </row>
    <row r="134" ht="14.25">
      <c r="A134" s="79"/>
    </row>
    <row r="135" ht="14.25">
      <c r="A135" s="79"/>
    </row>
    <row r="136" ht="14.25">
      <c r="A136" s="79"/>
    </row>
    <row r="137" ht="14.25">
      <c r="A137" s="79"/>
    </row>
    <row r="138" ht="14.25">
      <c r="A138" s="79"/>
    </row>
    <row r="139" ht="14.25">
      <c r="A139" s="79"/>
    </row>
    <row r="140" ht="14.25">
      <c r="A140" s="79"/>
    </row>
    <row r="141" ht="14.25">
      <c r="A141" s="79"/>
    </row>
    <row r="142" ht="14.25">
      <c r="A142" s="79"/>
    </row>
    <row r="143" ht="14.25">
      <c r="A143" s="79"/>
    </row>
    <row r="144" ht="14.25">
      <c r="A144" s="79"/>
    </row>
    <row r="145" ht="14.25">
      <c r="A145" s="79"/>
    </row>
    <row r="146" ht="14.25">
      <c r="A146" s="79"/>
    </row>
    <row r="147" ht="14.25">
      <c r="A147" s="79"/>
    </row>
    <row r="148" ht="14.25">
      <c r="A148" s="79"/>
    </row>
    <row r="149" ht="14.25">
      <c r="A149" s="79"/>
    </row>
    <row r="150" ht="14.25">
      <c r="A150" s="79"/>
    </row>
    <row r="151" ht="14.25">
      <c r="A151" s="79"/>
    </row>
    <row r="152" ht="14.25">
      <c r="A152" s="79"/>
    </row>
    <row r="153" ht="14.25">
      <c r="A153" s="79"/>
    </row>
    <row r="154" ht="14.25">
      <c r="A154" s="79"/>
    </row>
    <row r="155" ht="14.25">
      <c r="A155" s="79"/>
    </row>
    <row r="156" ht="14.25">
      <c r="A156" s="79"/>
    </row>
    <row r="157" ht="14.25">
      <c r="A157" s="79"/>
    </row>
    <row r="158" ht="14.25">
      <c r="A158" s="79"/>
    </row>
    <row r="159" ht="14.25">
      <c r="A159" s="79"/>
    </row>
    <row r="160" ht="14.25">
      <c r="A160" s="79"/>
    </row>
    <row r="161" ht="14.25">
      <c r="A161" s="79"/>
    </row>
    <row r="162" ht="14.25">
      <c r="A162" s="79"/>
    </row>
    <row r="163" ht="14.25">
      <c r="A163" s="79"/>
    </row>
    <row r="164" ht="14.25">
      <c r="A164" s="79"/>
    </row>
    <row r="165" ht="14.25">
      <c r="A165" s="79"/>
    </row>
    <row r="166" ht="14.25">
      <c r="A166" s="79"/>
    </row>
    <row r="167" ht="14.25">
      <c r="A167" s="79"/>
    </row>
    <row r="168" ht="14.25">
      <c r="A168" s="79"/>
    </row>
    <row r="169" ht="14.25">
      <c r="A169" s="79"/>
    </row>
    <row r="170" ht="14.25">
      <c r="A170" s="79"/>
    </row>
    <row r="171" ht="14.25">
      <c r="A171" s="79"/>
    </row>
    <row r="172" ht="14.25">
      <c r="A172" s="79"/>
    </row>
    <row r="173" ht="14.25">
      <c r="A173" s="79"/>
    </row>
    <row r="174" ht="14.25">
      <c r="A174" s="79"/>
    </row>
    <row r="175" ht="14.25">
      <c r="A175" s="79"/>
    </row>
    <row r="176" ht="14.25">
      <c r="A176" s="79"/>
    </row>
    <row r="177" ht="14.25">
      <c r="A177" s="79"/>
    </row>
    <row r="178" ht="14.25">
      <c r="A178" s="79"/>
    </row>
    <row r="179" ht="14.25">
      <c r="A179" s="79"/>
    </row>
    <row r="180" ht="14.25">
      <c r="A180" s="79"/>
    </row>
    <row r="181" ht="14.25">
      <c r="A181" s="79"/>
    </row>
    <row r="182" ht="14.25">
      <c r="A182" s="79"/>
    </row>
    <row r="183" ht="14.25">
      <c r="A183" s="79"/>
    </row>
    <row r="184" ht="14.25">
      <c r="A184" s="79"/>
    </row>
    <row r="185" ht="14.25">
      <c r="A185" s="79"/>
    </row>
    <row r="186" ht="14.25">
      <c r="A186" s="79"/>
    </row>
    <row r="187" ht="14.25">
      <c r="A187" s="79"/>
    </row>
    <row r="188" ht="14.25">
      <c r="A188" s="79"/>
    </row>
    <row r="189" ht="14.25">
      <c r="A189" s="79"/>
    </row>
    <row r="190" ht="14.25">
      <c r="A190" s="79"/>
    </row>
    <row r="191" ht="14.25">
      <c r="A191" s="79"/>
    </row>
    <row r="192" ht="14.25">
      <c r="A192" s="79"/>
    </row>
    <row r="193" ht="14.25">
      <c r="A193" s="79"/>
    </row>
    <row r="194" ht="14.25">
      <c r="A194" s="79"/>
    </row>
    <row r="195" ht="14.25">
      <c r="A195" s="79"/>
    </row>
    <row r="196" ht="14.25">
      <c r="A196" s="79"/>
    </row>
    <row r="197" ht="14.25">
      <c r="A197" s="79"/>
    </row>
    <row r="198" ht="14.25">
      <c r="A198" s="79"/>
    </row>
    <row r="199" ht="14.25">
      <c r="A199" s="79"/>
    </row>
    <row r="200" ht="14.25">
      <c r="A200" s="79"/>
    </row>
    <row r="201" ht="14.25">
      <c r="A201" s="79"/>
    </row>
    <row r="202" ht="14.25">
      <c r="A202" s="79"/>
    </row>
    <row r="203" ht="14.25">
      <c r="A203" s="79"/>
    </row>
    <row r="204" ht="14.25">
      <c r="A204" s="79"/>
    </row>
    <row r="205" ht="14.25">
      <c r="A205" s="79"/>
    </row>
    <row r="206" ht="14.25">
      <c r="A206" s="79"/>
    </row>
    <row r="207" ht="14.25">
      <c r="A207" s="79"/>
    </row>
    <row r="208" ht="14.25">
      <c r="A208" s="79"/>
    </row>
    <row r="209" ht="14.25">
      <c r="A209" s="79"/>
    </row>
    <row r="210" ht="14.25">
      <c r="A210" s="79"/>
    </row>
    <row r="211" ht="14.25">
      <c r="A211" s="79"/>
    </row>
    <row r="212" ht="14.25">
      <c r="A212" s="79"/>
    </row>
    <row r="213" ht="14.25">
      <c r="A213" s="79"/>
    </row>
    <row r="214" ht="14.25">
      <c r="A214" s="79"/>
    </row>
    <row r="215" ht="14.25">
      <c r="A215" s="79"/>
    </row>
    <row r="216" ht="14.25">
      <c r="A216" s="79"/>
    </row>
    <row r="217" ht="14.25">
      <c r="A217" s="79"/>
    </row>
    <row r="218" ht="14.25">
      <c r="A218" s="79"/>
    </row>
    <row r="219" ht="14.25">
      <c r="A219" s="79"/>
    </row>
    <row r="220" ht="14.25">
      <c r="A220" s="79"/>
    </row>
    <row r="221" ht="14.25">
      <c r="A221" s="79"/>
    </row>
    <row r="222" ht="14.25">
      <c r="A222" s="79"/>
    </row>
    <row r="223" ht="14.25">
      <c r="A223" s="79"/>
    </row>
    <row r="224" ht="14.25">
      <c r="A224" s="79"/>
    </row>
    <row r="225" ht="14.25">
      <c r="A225" s="79"/>
    </row>
    <row r="226" ht="14.25">
      <c r="A226" s="79"/>
    </row>
    <row r="227" ht="14.25">
      <c r="A227" s="79"/>
    </row>
    <row r="228" ht="14.25">
      <c r="A228" s="79"/>
    </row>
    <row r="229" ht="14.25">
      <c r="A229" s="79"/>
    </row>
    <row r="230" ht="14.25">
      <c r="A230" s="79"/>
    </row>
    <row r="231" ht="14.25">
      <c r="A231" s="79"/>
    </row>
    <row r="232" ht="14.25">
      <c r="A232" s="79"/>
    </row>
    <row r="233" ht="14.25">
      <c r="A233" s="79"/>
    </row>
    <row r="234" ht="14.25">
      <c r="A234" s="79"/>
    </row>
    <row r="235" ht="14.25">
      <c r="A235" s="79"/>
    </row>
    <row r="236" ht="14.25">
      <c r="A236" s="79"/>
    </row>
    <row r="237" ht="14.25">
      <c r="A237" s="79"/>
    </row>
    <row r="238" ht="14.25">
      <c r="A238" s="79"/>
    </row>
    <row r="239" ht="14.25">
      <c r="A239" s="79"/>
    </row>
    <row r="240" ht="14.25">
      <c r="A240" s="79"/>
    </row>
    <row r="241" ht="14.25">
      <c r="A241" s="79"/>
    </row>
    <row r="242" ht="14.25">
      <c r="A242" s="79"/>
    </row>
    <row r="243" ht="14.25">
      <c r="A243" s="79"/>
    </row>
    <row r="244" ht="14.25">
      <c r="A244" s="79"/>
    </row>
    <row r="245" ht="14.25">
      <c r="A245" s="79"/>
    </row>
    <row r="246" ht="14.25">
      <c r="A246" s="79"/>
    </row>
    <row r="247" ht="14.25">
      <c r="A247" s="79"/>
    </row>
    <row r="248" ht="14.25">
      <c r="A248" s="79"/>
    </row>
    <row r="249" ht="14.25">
      <c r="A249" s="79"/>
    </row>
    <row r="250" ht="14.25">
      <c r="A250" s="79"/>
    </row>
    <row r="251" ht="14.25">
      <c r="A251" s="79"/>
    </row>
    <row r="252" ht="14.25">
      <c r="A252" s="79"/>
    </row>
    <row r="253" ht="14.25">
      <c r="A253" s="79"/>
    </row>
    <row r="254" ht="14.25">
      <c r="A254" s="79"/>
    </row>
    <row r="255" ht="14.25">
      <c r="A255" s="79"/>
    </row>
    <row r="256" ht="14.25">
      <c r="A256" s="79"/>
    </row>
    <row r="257" ht="14.25">
      <c r="A257" s="79"/>
    </row>
    <row r="258" ht="14.25">
      <c r="A258" s="79"/>
    </row>
    <row r="259" ht="14.25">
      <c r="A259" s="79"/>
    </row>
    <row r="260" ht="14.25">
      <c r="A260" s="79"/>
    </row>
    <row r="261" ht="14.25">
      <c r="A261" s="79"/>
    </row>
    <row r="262" ht="14.25">
      <c r="A262" s="79"/>
    </row>
    <row r="263" ht="14.25">
      <c r="A263" s="79"/>
    </row>
    <row r="264" ht="14.25">
      <c r="A264" s="79"/>
    </row>
    <row r="265" ht="14.25">
      <c r="A265" s="79"/>
    </row>
    <row r="266" ht="14.25">
      <c r="A266" s="79"/>
    </row>
    <row r="267" ht="14.25">
      <c r="A267" s="79"/>
    </row>
    <row r="268" ht="14.25">
      <c r="A268" s="79"/>
    </row>
    <row r="269" ht="14.25">
      <c r="A269" s="79"/>
    </row>
    <row r="270" ht="14.25">
      <c r="A270" s="79"/>
    </row>
    <row r="271" ht="14.25">
      <c r="A271" s="79"/>
    </row>
    <row r="272" ht="14.25">
      <c r="A272" s="79"/>
    </row>
    <row r="273" ht="14.25">
      <c r="A273" s="79"/>
    </row>
    <row r="274" ht="14.25">
      <c r="A274" s="79"/>
    </row>
    <row r="275" ht="14.25">
      <c r="A275" s="79"/>
    </row>
    <row r="276" ht="14.25">
      <c r="A276" s="79"/>
    </row>
    <row r="277" ht="14.25">
      <c r="A277" s="79"/>
    </row>
    <row r="278" ht="14.25">
      <c r="A278" s="79"/>
    </row>
    <row r="279" ht="14.25">
      <c r="A279" s="79"/>
    </row>
    <row r="280" ht="14.25">
      <c r="A280" s="79"/>
    </row>
    <row r="281" ht="14.25">
      <c r="A281" s="79"/>
    </row>
    <row r="282" ht="14.25">
      <c r="A282" s="79"/>
    </row>
    <row r="283" ht="14.25">
      <c r="A283" s="79"/>
    </row>
    <row r="284" ht="14.25">
      <c r="A284" s="79"/>
    </row>
    <row r="285" ht="14.25">
      <c r="A285" s="79"/>
    </row>
    <row r="286" ht="14.25">
      <c r="A286" s="79"/>
    </row>
    <row r="287" ht="14.25">
      <c r="A287" s="79"/>
    </row>
    <row r="288" ht="14.25">
      <c r="A288" s="79"/>
    </row>
    <row r="289" ht="14.25">
      <c r="A289" s="79"/>
    </row>
    <row r="290" ht="14.25">
      <c r="A290" s="79"/>
    </row>
    <row r="291" ht="14.25">
      <c r="A291" s="79"/>
    </row>
    <row r="292" ht="14.25">
      <c r="A292" s="79"/>
    </row>
    <row r="293" ht="14.25">
      <c r="A293" s="79"/>
    </row>
    <row r="294" ht="14.25">
      <c r="A294" s="79"/>
    </row>
    <row r="295" ht="14.25">
      <c r="A295" s="79"/>
    </row>
    <row r="296" ht="14.25">
      <c r="A296" s="79"/>
    </row>
    <row r="297" ht="14.25">
      <c r="A297" s="79"/>
    </row>
    <row r="298" ht="14.25">
      <c r="A298" s="79"/>
    </row>
    <row r="299" ht="14.25">
      <c r="A299" s="79"/>
    </row>
    <row r="300" ht="14.25">
      <c r="A300" s="79"/>
    </row>
    <row r="301" ht="14.25">
      <c r="A301" s="79"/>
    </row>
    <row r="302" ht="14.25">
      <c r="A302" s="79"/>
    </row>
    <row r="303" ht="14.25">
      <c r="A303" s="79"/>
    </row>
    <row r="304" ht="14.25">
      <c r="A304" s="79"/>
    </row>
    <row r="305" ht="14.25">
      <c r="A305" s="79"/>
    </row>
    <row r="306" ht="14.25">
      <c r="A306" s="79"/>
    </row>
    <row r="307" ht="14.25">
      <c r="A307" s="79"/>
    </row>
    <row r="308" ht="14.25">
      <c r="A308" s="79"/>
    </row>
    <row r="309" ht="14.25">
      <c r="A309" s="79"/>
    </row>
    <row r="310" ht="14.25">
      <c r="A310" s="79"/>
    </row>
    <row r="311" ht="14.25">
      <c r="A311" s="79"/>
    </row>
    <row r="312" ht="14.25">
      <c r="A312" s="79"/>
    </row>
    <row r="313" ht="14.25">
      <c r="A313" s="79"/>
    </row>
    <row r="314" ht="14.25">
      <c r="A314" s="79"/>
    </row>
    <row r="315" ht="14.25">
      <c r="A315" s="79"/>
    </row>
    <row r="316" ht="14.25">
      <c r="A316" s="79"/>
    </row>
    <row r="317" ht="14.25">
      <c r="A317" s="79"/>
    </row>
    <row r="318" ht="14.25">
      <c r="A318" s="79"/>
    </row>
    <row r="319" ht="14.25">
      <c r="A319" s="79"/>
    </row>
    <row r="320" ht="14.25">
      <c r="A320" s="79"/>
    </row>
    <row r="321" ht="14.25">
      <c r="A321" s="79"/>
    </row>
    <row r="322" ht="14.25">
      <c r="A322" s="79"/>
    </row>
    <row r="323" ht="14.25">
      <c r="A323" s="79"/>
    </row>
    <row r="324" ht="14.25">
      <c r="A324" s="79"/>
    </row>
    <row r="325" ht="14.25">
      <c r="A325" s="79"/>
    </row>
    <row r="326" ht="14.25">
      <c r="A326" s="79"/>
    </row>
    <row r="327" ht="14.25">
      <c r="A327" s="79"/>
    </row>
    <row r="328" ht="14.25">
      <c r="A328" s="79"/>
    </row>
    <row r="329" ht="14.25">
      <c r="A329" s="79"/>
    </row>
    <row r="330" ht="14.25">
      <c r="A330" s="79"/>
    </row>
    <row r="331" ht="14.25">
      <c r="A331" s="79"/>
    </row>
    <row r="332" ht="14.25">
      <c r="A332" s="79"/>
    </row>
    <row r="333" ht="14.25">
      <c r="A333" s="79"/>
    </row>
    <row r="334" ht="14.25">
      <c r="A334" s="79"/>
    </row>
    <row r="335" ht="14.25">
      <c r="A335" s="79"/>
    </row>
    <row r="336" ht="14.25">
      <c r="A336" s="79"/>
    </row>
    <row r="337" ht="14.25">
      <c r="A337" s="79"/>
    </row>
    <row r="338" ht="14.25">
      <c r="A338" s="79"/>
    </row>
    <row r="339" ht="14.25">
      <c r="A339" s="79"/>
    </row>
    <row r="340" ht="14.25">
      <c r="A340" s="79"/>
    </row>
    <row r="341" ht="14.25">
      <c r="A341" s="79"/>
    </row>
    <row r="342" ht="14.25">
      <c r="A342" s="79"/>
    </row>
    <row r="343" ht="14.25">
      <c r="A343" s="79"/>
    </row>
    <row r="344" ht="14.25">
      <c r="A344" s="79"/>
    </row>
    <row r="345" ht="14.25">
      <c r="A345" s="79"/>
    </row>
    <row r="346" ht="14.25">
      <c r="A346" s="79"/>
    </row>
    <row r="347" ht="14.25">
      <c r="A347" s="79"/>
    </row>
    <row r="348" ht="14.25">
      <c r="A348" s="79"/>
    </row>
    <row r="349" ht="14.25">
      <c r="A349" s="79"/>
    </row>
    <row r="350" ht="14.25">
      <c r="A350" s="79"/>
    </row>
    <row r="351" ht="14.25">
      <c r="A351" s="79"/>
    </row>
    <row r="352" ht="14.25">
      <c r="A352" s="79"/>
    </row>
    <row r="353" ht="14.25">
      <c r="A353" s="79"/>
    </row>
    <row r="354" ht="14.25">
      <c r="A354" s="79"/>
    </row>
    <row r="355" ht="14.25">
      <c r="A355" s="79"/>
    </row>
    <row r="356" ht="14.25">
      <c r="A356" s="79"/>
    </row>
    <row r="357" ht="14.25">
      <c r="A357" s="79"/>
    </row>
    <row r="358" ht="14.25">
      <c r="A358" s="79"/>
    </row>
    <row r="359" ht="14.25">
      <c r="A359" s="79"/>
    </row>
    <row r="360" ht="14.25">
      <c r="A360" s="79"/>
    </row>
    <row r="361" ht="14.25">
      <c r="A361" s="79"/>
    </row>
    <row r="362" ht="14.25">
      <c r="A362" s="79"/>
    </row>
    <row r="363" ht="14.25">
      <c r="A363" s="79"/>
    </row>
    <row r="364" ht="14.25">
      <c r="A364" s="79"/>
    </row>
    <row r="365" ht="14.25">
      <c r="A365" s="79"/>
    </row>
    <row r="366" ht="14.25">
      <c r="A366" s="79"/>
    </row>
    <row r="367" ht="14.25">
      <c r="A367" s="79"/>
    </row>
    <row r="368" ht="14.25">
      <c r="A368" s="79"/>
    </row>
    <row r="369" ht="14.25">
      <c r="A369" s="79"/>
    </row>
    <row r="370" ht="14.25">
      <c r="A370" s="79"/>
    </row>
    <row r="371" ht="14.25">
      <c r="A371" s="79"/>
    </row>
    <row r="372" ht="14.25">
      <c r="A372" s="79"/>
    </row>
    <row r="373" ht="14.25">
      <c r="A373" s="79"/>
    </row>
    <row r="374" ht="14.25">
      <c r="A374" s="79"/>
    </row>
    <row r="375" ht="14.25">
      <c r="A375" s="79"/>
    </row>
    <row r="376" ht="14.25">
      <c r="A376" s="79"/>
    </row>
    <row r="377" ht="14.25">
      <c r="A377" s="79"/>
    </row>
    <row r="378" ht="14.25">
      <c r="A378" s="79"/>
    </row>
    <row r="379" ht="14.25">
      <c r="A379" s="79"/>
    </row>
    <row r="380" ht="14.25">
      <c r="A380" s="79"/>
    </row>
    <row r="381" ht="14.25">
      <c r="A381" s="79"/>
    </row>
    <row r="382" ht="14.25">
      <c r="A382" s="79"/>
    </row>
    <row r="383" ht="14.25">
      <c r="A383" s="79"/>
    </row>
    <row r="384" ht="14.25">
      <c r="A384" s="79"/>
    </row>
    <row r="385" ht="14.25">
      <c r="A385" s="79"/>
    </row>
    <row r="386" ht="14.25">
      <c r="A386" s="79"/>
    </row>
    <row r="387" ht="14.25">
      <c r="A387" s="79"/>
    </row>
    <row r="388" ht="14.25">
      <c r="A388" s="79"/>
    </row>
    <row r="389" ht="14.25">
      <c r="A389" s="79"/>
    </row>
    <row r="390" ht="14.25">
      <c r="A390" s="79"/>
    </row>
    <row r="391" ht="14.25">
      <c r="A391" s="79"/>
    </row>
    <row r="392" ht="14.25">
      <c r="A392" s="79"/>
    </row>
    <row r="393" ht="14.25">
      <c r="A393" s="79"/>
    </row>
    <row r="394" ht="14.25">
      <c r="A394" s="79"/>
    </row>
    <row r="395" ht="14.25">
      <c r="A395" s="79"/>
    </row>
    <row r="396" ht="14.25">
      <c r="A396" s="79"/>
    </row>
    <row r="397" ht="14.25">
      <c r="A397" s="79"/>
    </row>
    <row r="398" ht="14.25">
      <c r="A398" s="79"/>
    </row>
    <row r="399" ht="14.25">
      <c r="A399" s="79"/>
    </row>
    <row r="400" ht="14.25">
      <c r="A400" s="79"/>
    </row>
    <row r="401" ht="14.25">
      <c r="A401" s="79"/>
    </row>
    <row r="402" ht="14.25">
      <c r="A402" s="79"/>
    </row>
    <row r="403" ht="14.25">
      <c r="A403" s="79"/>
    </row>
    <row r="404" ht="14.25">
      <c r="A404" s="79"/>
    </row>
    <row r="405" ht="14.25">
      <c r="A405" s="79"/>
    </row>
    <row r="406" ht="14.25">
      <c r="A406" s="79"/>
    </row>
    <row r="407" ht="14.25">
      <c r="A407" s="79"/>
    </row>
    <row r="408" ht="14.25">
      <c r="A408" s="79"/>
    </row>
    <row r="409" ht="14.25">
      <c r="A409" s="79"/>
    </row>
    <row r="410" ht="14.25">
      <c r="A410" s="79"/>
    </row>
    <row r="411" ht="14.25">
      <c r="A411" s="79"/>
    </row>
    <row r="412" ht="14.25">
      <c r="A412" s="79"/>
    </row>
    <row r="413" ht="14.25">
      <c r="A413" s="79"/>
    </row>
    <row r="414" ht="14.25">
      <c r="A414" s="79"/>
    </row>
    <row r="415" ht="14.25">
      <c r="A415" s="79"/>
    </row>
    <row r="416" ht="14.25">
      <c r="A416" s="79"/>
    </row>
    <row r="417" ht="14.25">
      <c r="A417" s="79"/>
    </row>
    <row r="418" ht="14.25">
      <c r="A418" s="79"/>
    </row>
    <row r="419" ht="14.25">
      <c r="A419" s="79"/>
    </row>
    <row r="420" ht="14.25">
      <c r="A420" s="79"/>
    </row>
    <row r="421" ht="14.25">
      <c r="A421" s="79"/>
    </row>
    <row r="422" ht="14.25">
      <c r="A422" s="79"/>
    </row>
    <row r="423" ht="14.25">
      <c r="A423" s="79"/>
    </row>
    <row r="424" ht="14.25">
      <c r="A424" s="79"/>
    </row>
    <row r="425" ht="14.25">
      <c r="A425" s="79"/>
    </row>
    <row r="426" ht="14.25">
      <c r="A426" s="79"/>
    </row>
    <row r="427" ht="14.25">
      <c r="A427" s="79"/>
    </row>
    <row r="428" ht="14.25">
      <c r="A428" s="79"/>
    </row>
    <row r="429" ht="14.25">
      <c r="A429" s="79"/>
    </row>
    <row r="430" ht="14.25">
      <c r="A430" s="79"/>
    </row>
    <row r="431" ht="14.25">
      <c r="A431" s="79"/>
    </row>
    <row r="432" ht="14.25">
      <c r="A432" s="79"/>
    </row>
    <row r="433" ht="14.25">
      <c r="A433" s="79"/>
    </row>
    <row r="434" ht="14.25">
      <c r="A434" s="79"/>
    </row>
    <row r="435" ht="14.25">
      <c r="A435" s="79"/>
    </row>
    <row r="436" ht="14.25">
      <c r="A436" s="79"/>
    </row>
    <row r="437" ht="14.25">
      <c r="A437" s="79"/>
    </row>
    <row r="438" ht="14.25">
      <c r="A438" s="79"/>
    </row>
    <row r="439" ht="14.25">
      <c r="A439" s="79"/>
    </row>
    <row r="440" ht="14.25">
      <c r="A440" s="79"/>
    </row>
    <row r="441" ht="14.25">
      <c r="A441" s="79"/>
    </row>
    <row r="442" ht="14.25">
      <c r="A442" s="79"/>
    </row>
    <row r="443" ht="14.25">
      <c r="A443" s="79"/>
    </row>
    <row r="444" ht="14.25">
      <c r="A444" s="79"/>
    </row>
    <row r="445" ht="14.25">
      <c r="A445" s="79"/>
    </row>
    <row r="446" ht="14.25">
      <c r="A446" s="79"/>
    </row>
    <row r="447" ht="14.25">
      <c r="A447" s="79"/>
    </row>
    <row r="448" ht="14.25">
      <c r="A448" s="79"/>
    </row>
    <row r="449" ht="14.25">
      <c r="A449" s="79"/>
    </row>
    <row r="450" ht="14.25">
      <c r="A450" s="79"/>
    </row>
    <row r="451" ht="14.25">
      <c r="A451" s="79"/>
    </row>
    <row r="452" ht="14.25">
      <c r="A452" s="79"/>
    </row>
    <row r="453" ht="14.25">
      <c r="A453" s="79"/>
    </row>
    <row r="454" ht="14.25">
      <c r="A454" s="79"/>
    </row>
    <row r="455" ht="14.25">
      <c r="A455" s="79"/>
    </row>
    <row r="456" ht="14.25">
      <c r="A456" s="79"/>
    </row>
    <row r="457" ht="14.25">
      <c r="A457" s="79"/>
    </row>
    <row r="458" ht="14.25">
      <c r="A458" s="79"/>
    </row>
    <row r="459" ht="14.25">
      <c r="A459" s="79"/>
    </row>
    <row r="460" ht="14.25">
      <c r="A460" s="79"/>
    </row>
    <row r="461" ht="14.25">
      <c r="A461" s="79"/>
    </row>
    <row r="462" ht="14.25">
      <c r="A462" s="79"/>
    </row>
    <row r="463" ht="14.25">
      <c r="A463" s="79"/>
    </row>
    <row r="464" ht="14.25">
      <c r="A464" s="79"/>
    </row>
    <row r="465" ht="14.25">
      <c r="A465" s="79"/>
    </row>
    <row r="466" ht="14.25">
      <c r="A466" s="79"/>
    </row>
    <row r="467" ht="14.25">
      <c r="A467" s="79"/>
    </row>
    <row r="468" ht="14.25">
      <c r="A468" s="79"/>
    </row>
    <row r="469" ht="14.25">
      <c r="A469" s="79"/>
    </row>
    <row r="470" ht="14.25">
      <c r="A470" s="79"/>
    </row>
    <row r="471" ht="14.25">
      <c r="A471" s="79"/>
    </row>
    <row r="472" ht="14.25">
      <c r="A472" s="79"/>
    </row>
    <row r="473" ht="14.25">
      <c r="A473" s="79"/>
    </row>
    <row r="474" ht="14.25">
      <c r="A474" s="79"/>
    </row>
    <row r="475" ht="14.25">
      <c r="A475" s="79"/>
    </row>
    <row r="476" ht="14.25">
      <c r="A476" s="79"/>
    </row>
    <row r="477" ht="14.25">
      <c r="A477" s="79"/>
    </row>
    <row r="478" ht="14.25">
      <c r="A478" s="79"/>
    </row>
    <row r="479" ht="14.25">
      <c r="A479" s="79"/>
    </row>
    <row r="480" ht="14.25">
      <c r="A480" s="79"/>
    </row>
    <row r="481" ht="14.25">
      <c r="A481" s="79"/>
    </row>
    <row r="482" ht="14.25">
      <c r="A482" s="79"/>
    </row>
    <row r="483" ht="14.25">
      <c r="A483" s="79"/>
    </row>
    <row r="484" ht="14.25">
      <c r="A484" s="79"/>
    </row>
    <row r="485" ht="14.25">
      <c r="A485" s="79"/>
    </row>
    <row r="486" ht="14.25">
      <c r="A486" s="79"/>
    </row>
    <row r="487" ht="14.25">
      <c r="A487" s="79"/>
    </row>
    <row r="488" ht="14.25">
      <c r="A488" s="79"/>
    </row>
    <row r="489" ht="14.25">
      <c r="A489" s="79"/>
    </row>
    <row r="490" ht="14.25">
      <c r="A490" s="79"/>
    </row>
    <row r="491" ht="14.25">
      <c r="A491" s="79"/>
    </row>
    <row r="492" ht="14.25">
      <c r="A492" s="79"/>
    </row>
    <row r="493" ht="14.25">
      <c r="A493" s="79"/>
    </row>
    <row r="494" ht="14.25">
      <c r="A494" s="79"/>
    </row>
    <row r="495" ht="14.25">
      <c r="A495" s="79"/>
    </row>
    <row r="496" ht="14.25">
      <c r="A496" s="79"/>
    </row>
    <row r="497" ht="14.25">
      <c r="A497" s="79"/>
    </row>
    <row r="498" ht="14.25">
      <c r="A498" s="79"/>
    </row>
    <row r="499" ht="14.25">
      <c r="A499" s="79"/>
    </row>
    <row r="500" ht="14.25">
      <c r="A500" s="79"/>
    </row>
    <row r="501" ht="14.25">
      <c r="A501" s="79"/>
    </row>
    <row r="502" ht="14.25">
      <c r="A502" s="79"/>
    </row>
    <row r="503" ht="14.25">
      <c r="A503" s="79"/>
    </row>
    <row r="504" ht="14.25">
      <c r="A504" s="79"/>
    </row>
    <row r="505" ht="14.25">
      <c r="A505" s="79"/>
    </row>
    <row r="506" ht="14.25">
      <c r="A506" s="79"/>
    </row>
    <row r="507" ht="14.25">
      <c r="A507" s="79"/>
    </row>
    <row r="508" ht="14.25">
      <c r="A508" s="79"/>
    </row>
    <row r="509" ht="14.25">
      <c r="A509" s="79"/>
    </row>
    <row r="510" ht="14.25">
      <c r="A510" s="79"/>
    </row>
    <row r="511" ht="14.25">
      <c r="A511" s="79"/>
    </row>
    <row r="512" ht="14.25">
      <c r="A512" s="79"/>
    </row>
    <row r="513" ht="14.25">
      <c r="A513" s="79"/>
    </row>
    <row r="514" ht="14.25">
      <c r="A514" s="79"/>
    </row>
    <row r="515" ht="14.25">
      <c r="A515" s="79"/>
    </row>
    <row r="516" ht="14.25">
      <c r="A516" s="79"/>
    </row>
    <row r="517" ht="14.25">
      <c r="A517" s="79"/>
    </row>
    <row r="518" ht="14.25">
      <c r="A518" s="79"/>
    </row>
    <row r="519" ht="14.25">
      <c r="A519" s="79"/>
    </row>
    <row r="520" ht="14.25">
      <c r="A520" s="79"/>
    </row>
    <row r="521" ht="14.25">
      <c r="A521" s="79"/>
    </row>
    <row r="522" ht="14.25">
      <c r="A522" s="79"/>
    </row>
    <row r="523" ht="14.25">
      <c r="A523" s="79"/>
    </row>
    <row r="524" ht="14.25">
      <c r="A524" s="79"/>
    </row>
    <row r="525" ht="14.25">
      <c r="A525" s="79"/>
    </row>
    <row r="526" ht="14.25">
      <c r="A526" s="79"/>
    </row>
    <row r="527" ht="14.25">
      <c r="A527" s="79"/>
    </row>
    <row r="528" ht="14.25">
      <c r="A528" s="79"/>
    </row>
    <row r="529" ht="14.25">
      <c r="A529" s="79"/>
    </row>
    <row r="530" ht="14.25">
      <c r="A530" s="79"/>
    </row>
    <row r="531" ht="14.25">
      <c r="A531" s="79"/>
    </row>
    <row r="532" ht="14.25">
      <c r="A532" s="79"/>
    </row>
    <row r="533" ht="14.25">
      <c r="A533" s="79"/>
    </row>
    <row r="534" ht="14.25">
      <c r="A534" s="79"/>
    </row>
    <row r="535" ht="14.25">
      <c r="A535" s="79"/>
    </row>
    <row r="536" ht="14.25">
      <c r="A536" s="79"/>
    </row>
    <row r="537" ht="14.25">
      <c r="A537" s="79"/>
    </row>
    <row r="538" ht="14.25">
      <c r="A538" s="79"/>
    </row>
    <row r="539" ht="14.25">
      <c r="A539" s="79"/>
    </row>
    <row r="540" ht="14.25">
      <c r="A540" s="79"/>
    </row>
    <row r="541" ht="14.25">
      <c r="A541" s="79"/>
    </row>
    <row r="542" ht="14.25">
      <c r="A542" s="79"/>
    </row>
    <row r="543" ht="14.25">
      <c r="A543" s="79"/>
    </row>
    <row r="544" ht="14.25">
      <c r="A544" s="79"/>
    </row>
    <row r="545" ht="14.25">
      <c r="A545" s="79"/>
    </row>
    <row r="546" ht="14.25">
      <c r="A546" s="79"/>
    </row>
    <row r="547" ht="14.25">
      <c r="A547" s="79"/>
    </row>
    <row r="548" ht="14.25">
      <c r="A548" s="79"/>
    </row>
    <row r="549" ht="14.25">
      <c r="A549" s="79"/>
    </row>
    <row r="550" ht="14.25">
      <c r="A550" s="79"/>
    </row>
    <row r="551" ht="14.25">
      <c r="A551" s="79"/>
    </row>
    <row r="552" ht="14.25">
      <c r="A552" s="79"/>
    </row>
    <row r="553" ht="14.25">
      <c r="A553" s="79"/>
    </row>
    <row r="554" ht="14.25">
      <c r="A554" s="79"/>
    </row>
    <row r="555" ht="14.25">
      <c r="A555" s="79"/>
    </row>
    <row r="556" ht="14.25">
      <c r="A556" s="79"/>
    </row>
    <row r="557" ht="14.25">
      <c r="A557" s="79"/>
    </row>
    <row r="558" ht="14.25">
      <c r="A558" s="79"/>
    </row>
    <row r="559" ht="14.25">
      <c r="A559" s="79"/>
    </row>
    <row r="560" ht="14.25">
      <c r="A560" s="79"/>
    </row>
    <row r="561" ht="14.25">
      <c r="A561" s="79"/>
    </row>
    <row r="562" ht="14.25">
      <c r="A562" s="79"/>
    </row>
    <row r="563" ht="14.25">
      <c r="A563" s="79"/>
    </row>
    <row r="564" ht="14.25">
      <c r="A564" s="79"/>
    </row>
    <row r="565" ht="14.25">
      <c r="A565" s="79"/>
    </row>
    <row r="566" ht="14.25">
      <c r="A566" s="79"/>
    </row>
    <row r="567" ht="14.25">
      <c r="A567" s="79"/>
    </row>
    <row r="568" ht="14.25">
      <c r="A568" s="79"/>
    </row>
    <row r="569" ht="14.25">
      <c r="A569" s="79"/>
    </row>
    <row r="570" ht="14.25">
      <c r="A570" s="79"/>
    </row>
    <row r="571" ht="14.25">
      <c r="A571" s="79"/>
    </row>
    <row r="572" ht="14.25">
      <c r="A572" s="79"/>
    </row>
    <row r="573" ht="14.25">
      <c r="A573" s="79"/>
    </row>
    <row r="574" ht="14.25">
      <c r="A574" s="79"/>
    </row>
    <row r="575" ht="14.25">
      <c r="A575" s="79"/>
    </row>
    <row r="576" ht="14.25">
      <c r="A576" s="79"/>
    </row>
    <row r="577" ht="14.25">
      <c r="A577" s="79"/>
    </row>
    <row r="578" ht="14.25">
      <c r="A578" s="79"/>
    </row>
    <row r="579" ht="14.25">
      <c r="A579" s="79"/>
    </row>
    <row r="580" ht="14.25">
      <c r="A580" s="79"/>
    </row>
    <row r="581" ht="14.25">
      <c r="A581" s="79"/>
    </row>
    <row r="582" ht="14.25">
      <c r="A582" s="79"/>
    </row>
    <row r="583" ht="14.25">
      <c r="A583" s="79"/>
    </row>
    <row r="584" ht="14.25">
      <c r="A584" s="79"/>
    </row>
    <row r="585" ht="14.25">
      <c r="A585" s="79"/>
    </row>
    <row r="586" ht="14.25">
      <c r="A586" s="79"/>
    </row>
    <row r="587" ht="14.25">
      <c r="A587" s="79"/>
    </row>
    <row r="588" ht="14.25">
      <c r="A588" s="79"/>
    </row>
    <row r="589" ht="14.25">
      <c r="A589" s="79"/>
    </row>
    <row r="590" ht="14.25">
      <c r="A590" s="79"/>
    </row>
    <row r="591" ht="14.25">
      <c r="A591" s="79"/>
    </row>
    <row r="592" ht="14.25">
      <c r="A592" s="79"/>
    </row>
    <row r="593" ht="14.25">
      <c r="A593" s="79"/>
    </row>
    <row r="594" ht="14.25">
      <c r="A594" s="79"/>
    </row>
    <row r="595" ht="14.25">
      <c r="A595" s="79"/>
    </row>
    <row r="596" ht="14.25">
      <c r="A596" s="79"/>
    </row>
    <row r="597" ht="14.25">
      <c r="A597" s="79"/>
    </row>
    <row r="598" ht="14.25">
      <c r="A598" s="79"/>
    </row>
    <row r="599" ht="14.25">
      <c r="A599" s="79"/>
    </row>
    <row r="600" ht="14.25">
      <c r="A600" s="79"/>
    </row>
    <row r="601" ht="14.25">
      <c r="A601" s="79"/>
    </row>
    <row r="602" ht="14.25">
      <c r="A602" s="79"/>
    </row>
    <row r="603" ht="14.25">
      <c r="A603" s="79"/>
    </row>
    <row r="604" ht="14.25">
      <c r="A604" s="79"/>
    </row>
    <row r="605" ht="14.25">
      <c r="A605" s="79"/>
    </row>
    <row r="606" ht="14.25">
      <c r="A606" s="79"/>
    </row>
    <row r="607" ht="14.25">
      <c r="A607" s="79"/>
    </row>
    <row r="608" ht="14.25">
      <c r="A608" s="79"/>
    </row>
    <row r="609" ht="14.25">
      <c r="A609" s="79"/>
    </row>
    <row r="610" ht="14.25">
      <c r="A610" s="79"/>
    </row>
    <row r="611" ht="14.25">
      <c r="A611" s="79"/>
    </row>
    <row r="612" ht="14.25">
      <c r="A612" s="79"/>
    </row>
    <row r="613" ht="14.25">
      <c r="A613" s="79"/>
    </row>
    <row r="614" ht="14.25">
      <c r="A614" s="79"/>
    </row>
    <row r="615" ht="14.25">
      <c r="A615" s="79"/>
    </row>
    <row r="616" ht="14.25">
      <c r="A616" s="79"/>
    </row>
    <row r="617" ht="14.25">
      <c r="A617" s="79"/>
    </row>
    <row r="618" ht="14.25">
      <c r="A618" s="79"/>
    </row>
    <row r="619" ht="14.25">
      <c r="A619" s="79"/>
    </row>
    <row r="620" ht="14.25">
      <c r="A620" s="79"/>
    </row>
    <row r="621" ht="14.25">
      <c r="A621" s="79"/>
    </row>
    <row r="622" ht="14.25">
      <c r="A622" s="79"/>
    </row>
    <row r="623" ht="14.25">
      <c r="A623" s="79"/>
    </row>
    <row r="624" ht="14.25">
      <c r="A624" s="79"/>
    </row>
    <row r="625" ht="14.25">
      <c r="A625" s="79"/>
    </row>
    <row r="626" ht="14.25">
      <c r="A626" s="79"/>
    </row>
    <row r="627" ht="14.25">
      <c r="A627" s="79"/>
    </row>
    <row r="628" ht="14.25">
      <c r="A628" s="79"/>
    </row>
    <row r="629" ht="14.25">
      <c r="A629" s="79"/>
    </row>
    <row r="630" ht="14.25">
      <c r="A630" s="79"/>
    </row>
    <row r="631" ht="14.25">
      <c r="A631" s="79"/>
    </row>
    <row r="632" ht="14.25">
      <c r="A632" s="79"/>
    </row>
    <row r="633" ht="14.25">
      <c r="A633" s="79"/>
    </row>
    <row r="634" ht="14.25">
      <c r="A634" s="79"/>
    </row>
    <row r="635" ht="14.25">
      <c r="A635" s="79"/>
    </row>
    <row r="636" ht="14.25">
      <c r="A636" s="79"/>
    </row>
    <row r="637" ht="14.25">
      <c r="A637" s="79"/>
    </row>
    <row r="638" ht="14.25">
      <c r="A638" s="79"/>
    </row>
    <row r="639" ht="14.25">
      <c r="A639" s="79"/>
    </row>
    <row r="640" ht="14.25">
      <c r="A640" s="79"/>
    </row>
    <row r="641" ht="14.25">
      <c r="A641" s="79"/>
    </row>
    <row r="642" ht="14.25">
      <c r="A642" s="79"/>
    </row>
    <row r="643" ht="14.25">
      <c r="A643" s="79"/>
    </row>
    <row r="644" ht="14.25">
      <c r="A644" s="79"/>
    </row>
    <row r="645" ht="14.25">
      <c r="A645" s="79"/>
    </row>
    <row r="646" ht="14.25">
      <c r="A646" s="79"/>
    </row>
    <row r="647" ht="14.25">
      <c r="A647" s="79"/>
    </row>
    <row r="648" ht="14.25">
      <c r="A648" s="79"/>
    </row>
    <row r="649" ht="14.25">
      <c r="A649" s="79"/>
    </row>
    <row r="650" ht="14.25">
      <c r="A650" s="79"/>
    </row>
    <row r="651" ht="14.25">
      <c r="A651" s="79"/>
    </row>
    <row r="652" ht="14.25">
      <c r="A652" s="79"/>
    </row>
    <row r="653" ht="14.25">
      <c r="A653" s="79"/>
    </row>
    <row r="654" ht="14.25">
      <c r="A654" s="79"/>
    </row>
    <row r="655" ht="14.25">
      <c r="A655" s="79"/>
    </row>
    <row r="656" ht="14.25">
      <c r="A656" s="79"/>
    </row>
    <row r="657" ht="14.25">
      <c r="A657" s="79"/>
    </row>
    <row r="658" ht="14.25">
      <c r="A658" s="79"/>
    </row>
    <row r="659" ht="14.25">
      <c r="A659" s="79"/>
    </row>
    <row r="660" ht="14.25">
      <c r="A660" s="79"/>
    </row>
    <row r="661" ht="14.25">
      <c r="A661" s="79"/>
    </row>
    <row r="662" ht="14.25">
      <c r="A662" s="79"/>
    </row>
    <row r="663" ht="14.25">
      <c r="A663" s="79"/>
    </row>
    <row r="664" ht="14.25">
      <c r="A664" s="79"/>
    </row>
    <row r="665" ht="14.25">
      <c r="A665" s="79"/>
    </row>
    <row r="666" ht="14.25">
      <c r="A666" s="79"/>
    </row>
    <row r="667" ht="14.25">
      <c r="A667" s="79"/>
    </row>
    <row r="668" ht="14.25">
      <c r="A668" s="79"/>
    </row>
    <row r="669" ht="14.25">
      <c r="A669" s="79"/>
    </row>
    <row r="670" ht="14.25">
      <c r="A670" s="79"/>
    </row>
    <row r="671" ht="14.25">
      <c r="A671" s="79"/>
    </row>
    <row r="672" ht="14.25">
      <c r="A672" s="79"/>
    </row>
    <row r="673" ht="14.25">
      <c r="A673" s="79"/>
    </row>
    <row r="674" ht="14.25">
      <c r="A674" s="79"/>
    </row>
    <row r="675" ht="14.25">
      <c r="A675" s="79"/>
    </row>
    <row r="676" ht="14.25">
      <c r="A676" s="79"/>
    </row>
    <row r="677" ht="14.25">
      <c r="A677" s="79"/>
    </row>
    <row r="678" ht="14.25">
      <c r="A678" s="79"/>
    </row>
    <row r="679" ht="14.25">
      <c r="A679" s="79"/>
    </row>
    <row r="680" ht="14.25">
      <c r="A680" s="79"/>
    </row>
    <row r="681" ht="14.25">
      <c r="A681" s="79"/>
    </row>
    <row r="682" ht="14.25">
      <c r="A682" s="79"/>
    </row>
    <row r="683" ht="14.25">
      <c r="A683" s="79"/>
    </row>
    <row r="684" ht="14.25">
      <c r="A684" s="79"/>
    </row>
    <row r="685" ht="14.25">
      <c r="A685" s="79"/>
    </row>
    <row r="686" ht="14.25">
      <c r="A686" s="79"/>
    </row>
    <row r="687" ht="14.25">
      <c r="A687" s="79"/>
    </row>
    <row r="688" ht="14.25">
      <c r="A688" s="79"/>
    </row>
    <row r="689" ht="14.25">
      <c r="A689" s="79"/>
    </row>
    <row r="690" ht="14.25">
      <c r="A690" s="79"/>
    </row>
    <row r="691" ht="14.25">
      <c r="A691" s="79"/>
    </row>
    <row r="692" ht="14.25">
      <c r="A692" s="79"/>
    </row>
    <row r="693" ht="14.25">
      <c r="A693" s="79"/>
    </row>
    <row r="694" ht="14.25">
      <c r="A694" s="79"/>
    </row>
    <row r="695" ht="14.25">
      <c r="A695" s="79"/>
    </row>
    <row r="696" ht="14.25">
      <c r="A696" s="79"/>
    </row>
    <row r="697" ht="14.25">
      <c r="A697" s="79"/>
    </row>
    <row r="698" ht="14.25">
      <c r="A698" s="79"/>
    </row>
    <row r="699" ht="14.25">
      <c r="A699" s="79"/>
    </row>
    <row r="700" ht="14.25">
      <c r="A700" s="79"/>
    </row>
    <row r="701" ht="14.25">
      <c r="A701" s="79"/>
    </row>
    <row r="702" ht="14.25">
      <c r="A702" s="79"/>
    </row>
    <row r="703" ht="14.25">
      <c r="A703" s="79"/>
    </row>
    <row r="704" ht="14.25">
      <c r="A704" s="79"/>
    </row>
    <row r="705" ht="14.25">
      <c r="A705" s="79"/>
    </row>
    <row r="706" ht="14.25">
      <c r="A706" s="79"/>
    </row>
    <row r="707" ht="14.25">
      <c r="A707" s="79"/>
    </row>
    <row r="708" ht="14.25">
      <c r="A708" s="79"/>
    </row>
    <row r="709" ht="14.25">
      <c r="A709" s="79"/>
    </row>
    <row r="710" ht="14.25">
      <c r="A710" s="79"/>
    </row>
    <row r="711" ht="14.25">
      <c r="A711" s="79"/>
    </row>
    <row r="712" ht="14.25">
      <c r="A712" s="79"/>
    </row>
    <row r="713" ht="14.25">
      <c r="A713" s="79"/>
    </row>
    <row r="714" ht="14.25">
      <c r="A714" s="79"/>
    </row>
    <row r="715" ht="14.25">
      <c r="A715" s="79"/>
    </row>
    <row r="716" ht="14.25">
      <c r="A716" s="79"/>
    </row>
    <row r="717" ht="14.25">
      <c r="A717" s="79"/>
    </row>
    <row r="718" ht="14.25">
      <c r="A718" s="79"/>
    </row>
    <row r="719" ht="14.25">
      <c r="A719" s="79"/>
    </row>
    <row r="720" ht="14.25">
      <c r="A720" s="79"/>
    </row>
    <row r="721" ht="14.25">
      <c r="A721" s="79"/>
    </row>
    <row r="722" ht="14.25">
      <c r="A722" s="79"/>
    </row>
    <row r="723" ht="14.25">
      <c r="A723" s="79"/>
    </row>
    <row r="724" ht="14.25">
      <c r="A724" s="79"/>
    </row>
    <row r="725" ht="14.25">
      <c r="A725" s="79"/>
    </row>
    <row r="726" ht="14.25">
      <c r="A726" s="79"/>
    </row>
    <row r="727" ht="14.25">
      <c r="A727" s="79"/>
    </row>
    <row r="728" ht="14.25">
      <c r="A728" s="79"/>
    </row>
    <row r="729" ht="14.25">
      <c r="A729" s="79"/>
    </row>
    <row r="730" ht="14.25">
      <c r="A730" s="79"/>
    </row>
    <row r="731" ht="14.25">
      <c r="A731" s="79"/>
    </row>
    <row r="732" ht="14.25">
      <c r="A732" s="79"/>
    </row>
    <row r="733" ht="14.25">
      <c r="A733" s="79"/>
    </row>
    <row r="734" ht="14.25">
      <c r="A734" s="79"/>
    </row>
    <row r="735" ht="14.25">
      <c r="A735" s="79"/>
    </row>
    <row r="736" ht="14.25">
      <c r="A736" s="79"/>
    </row>
    <row r="737" ht="14.25">
      <c r="A737" s="79"/>
    </row>
    <row r="738" ht="14.25">
      <c r="A738" s="79"/>
    </row>
    <row r="739" ht="14.25">
      <c r="A739" s="79"/>
    </row>
    <row r="740" ht="14.25">
      <c r="A740" s="79"/>
    </row>
    <row r="741" ht="14.25">
      <c r="A741" s="79"/>
    </row>
    <row r="742" ht="14.25">
      <c r="A742" s="79"/>
    </row>
    <row r="743" ht="14.25">
      <c r="A743" s="79"/>
    </row>
    <row r="744" ht="14.25">
      <c r="A744" s="79"/>
    </row>
    <row r="745" ht="14.25">
      <c r="A745" s="79"/>
    </row>
    <row r="746" ht="14.25">
      <c r="A746" s="79"/>
    </row>
    <row r="747" ht="14.25">
      <c r="A747" s="79"/>
    </row>
    <row r="748" ht="14.25">
      <c r="A748" s="79"/>
    </row>
    <row r="749" ht="14.25">
      <c r="A749" s="79"/>
    </row>
    <row r="750" ht="14.25">
      <c r="A750" s="79"/>
    </row>
    <row r="751" ht="14.25">
      <c r="A751" s="79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39"/>
  <sheetViews>
    <sheetView workbookViewId="0" topLeftCell="A1">
      <selection activeCell="A1" sqref="A1"/>
    </sheetView>
  </sheetViews>
  <sheetFormatPr defaultColWidth="9.00390625" defaultRowHeight="14.25"/>
  <cols>
    <col min="1" max="1" width="50.625" style="68" customWidth="1"/>
    <col min="2" max="2" width="25.375" style="0" customWidth="1"/>
  </cols>
  <sheetData>
    <row r="1" spans="1:2" s="65" customFormat="1" ht="17.25" customHeight="1">
      <c r="A1" s="69" t="s">
        <v>709</v>
      </c>
      <c r="B1" s="69"/>
    </row>
    <row r="2" spans="1:2" s="66" customFormat="1" ht="29.25" customHeight="1">
      <c r="A2" s="70" t="s">
        <v>710</v>
      </c>
      <c r="B2" s="70"/>
    </row>
    <row r="3" spans="1:2" ht="26.25" customHeight="1">
      <c r="A3" s="71"/>
      <c r="B3" s="72" t="s">
        <v>22</v>
      </c>
    </row>
    <row r="4" spans="1:2" s="67" customFormat="1" ht="24" customHeight="1">
      <c r="A4" s="73" t="s">
        <v>711</v>
      </c>
      <c r="B4" s="73" t="s">
        <v>689</v>
      </c>
    </row>
    <row r="5" spans="1:2" s="67" customFormat="1" ht="29.25" customHeight="1">
      <c r="A5" s="74" t="s">
        <v>712</v>
      </c>
      <c r="B5" s="75"/>
    </row>
    <row r="6" spans="1:2" s="67" customFormat="1" ht="29.25" customHeight="1">
      <c r="A6" s="76" t="s">
        <v>713</v>
      </c>
      <c r="B6" s="75"/>
    </row>
    <row r="7" spans="1:2" s="67" customFormat="1" ht="29.25" customHeight="1">
      <c r="A7" s="76" t="s">
        <v>714</v>
      </c>
      <c r="B7" s="75"/>
    </row>
    <row r="8" spans="1:2" s="67" customFormat="1" ht="29.25" customHeight="1">
      <c r="A8" s="76" t="s">
        <v>715</v>
      </c>
      <c r="B8" s="75"/>
    </row>
    <row r="9" spans="1:2" s="67" customFormat="1" ht="29.25" customHeight="1">
      <c r="A9" s="76" t="s">
        <v>716</v>
      </c>
      <c r="B9" s="75">
        <v>0</v>
      </c>
    </row>
    <row r="10" spans="1:2" s="67" customFormat="1" ht="29.25" customHeight="1">
      <c r="A10" s="76"/>
      <c r="B10" s="75"/>
    </row>
    <row r="11" spans="1:2" s="67" customFormat="1" ht="29.25" customHeight="1">
      <c r="A11" s="77" t="s">
        <v>717</v>
      </c>
      <c r="B11" s="75">
        <v>0</v>
      </c>
    </row>
    <row r="12" spans="1:2" s="67" customFormat="1" ht="29.25" customHeight="1">
      <c r="A12" s="78" t="s">
        <v>718</v>
      </c>
      <c r="B12" s="75" t="s">
        <v>719</v>
      </c>
    </row>
    <row r="13" spans="1:2" s="67" customFormat="1" ht="29.25" customHeight="1">
      <c r="A13" s="76" t="s">
        <v>720</v>
      </c>
      <c r="B13" s="75"/>
    </row>
    <row r="14" spans="1:2" s="67" customFormat="1" ht="29.25" customHeight="1">
      <c r="A14" s="76" t="s">
        <v>721</v>
      </c>
      <c r="B14" s="75"/>
    </row>
    <row r="15" spans="1:2" s="67" customFormat="1" ht="29.25" customHeight="1">
      <c r="A15" s="77" t="s">
        <v>722</v>
      </c>
      <c r="B15" s="75">
        <v>0</v>
      </c>
    </row>
    <row r="16" spans="1:2" ht="14.25">
      <c r="A16" s="67"/>
      <c r="B16" s="79"/>
    </row>
    <row r="17" spans="1:2" ht="14.25">
      <c r="A17" s="79" t="s">
        <v>723</v>
      </c>
      <c r="B17" s="79"/>
    </row>
    <row r="18" spans="1:2" ht="14.25">
      <c r="A18" s="67"/>
      <c r="B18" s="79"/>
    </row>
    <row r="19" spans="1:2" ht="14.25">
      <c r="A19" s="67"/>
      <c r="B19" s="79"/>
    </row>
    <row r="20" spans="1:2" ht="14.25">
      <c r="A20" s="67"/>
      <c r="B20" s="79"/>
    </row>
    <row r="21" spans="1:2" ht="14.25">
      <c r="A21" s="67"/>
      <c r="B21" s="79"/>
    </row>
    <row r="22" spans="1:2" ht="14.25">
      <c r="A22" s="67"/>
      <c r="B22" s="79"/>
    </row>
    <row r="23" spans="1:2" ht="14.25">
      <c r="A23" s="67"/>
      <c r="B23" s="79"/>
    </row>
    <row r="24" spans="1:2" ht="14.25">
      <c r="A24" s="67"/>
      <c r="B24" s="79"/>
    </row>
    <row r="25" spans="1:2" ht="14.25">
      <c r="A25" s="67"/>
      <c r="B25" s="79"/>
    </row>
    <row r="26" spans="1:2" ht="14.25">
      <c r="A26" s="67"/>
      <c r="B26" s="79"/>
    </row>
    <row r="27" spans="1:2" ht="14.25">
      <c r="A27" s="67"/>
      <c r="B27" s="79"/>
    </row>
    <row r="28" spans="1:2" ht="14.25">
      <c r="A28" s="67"/>
      <c r="B28" s="79"/>
    </row>
    <row r="29" spans="1:2" ht="14.25">
      <c r="A29" s="67"/>
      <c r="B29" s="79"/>
    </row>
    <row r="30" spans="1:2" ht="14.25">
      <c r="A30" s="67"/>
      <c r="B30" s="79"/>
    </row>
    <row r="31" spans="1:2" ht="14.25">
      <c r="A31" s="67"/>
      <c r="B31" s="79"/>
    </row>
    <row r="32" spans="1:2" ht="14.25">
      <c r="A32" s="67"/>
      <c r="B32" s="79"/>
    </row>
    <row r="33" spans="1:2" ht="14.25">
      <c r="A33" s="67"/>
      <c r="B33" s="79"/>
    </row>
    <row r="34" spans="1:2" ht="14.25">
      <c r="A34" s="67"/>
      <c r="B34" s="79"/>
    </row>
    <row r="35" spans="1:2" ht="14.25">
      <c r="A35" s="67"/>
      <c r="B35" s="79"/>
    </row>
    <row r="36" spans="1:2" ht="14.25">
      <c r="A36" s="67"/>
      <c r="B36" s="79"/>
    </row>
    <row r="37" spans="1:2" ht="14.25">
      <c r="A37" s="67"/>
      <c r="B37" s="79"/>
    </row>
    <row r="38" spans="1:2" ht="14.25">
      <c r="A38" s="67"/>
      <c r="B38" s="79"/>
    </row>
    <row r="39" spans="1:2" ht="14.25">
      <c r="A39" s="67"/>
      <c r="B39" s="79"/>
    </row>
    <row r="40" spans="1:2" ht="14.25">
      <c r="A40" s="67"/>
      <c r="B40" s="79"/>
    </row>
    <row r="41" spans="1:2" ht="14.25">
      <c r="A41" s="67"/>
      <c r="B41" s="79"/>
    </row>
    <row r="42" spans="1:2" ht="14.25">
      <c r="A42" s="67"/>
      <c r="B42" s="79"/>
    </row>
    <row r="43" spans="1:2" ht="14.25">
      <c r="A43" s="67"/>
      <c r="B43" s="79"/>
    </row>
    <row r="44" spans="1:2" ht="14.25">
      <c r="A44" s="67"/>
      <c r="B44" s="79"/>
    </row>
    <row r="45" spans="1:2" ht="14.25">
      <c r="A45" s="67"/>
      <c r="B45" s="79"/>
    </row>
    <row r="46" spans="1:2" ht="14.25">
      <c r="A46" s="67"/>
      <c r="B46" s="79"/>
    </row>
    <row r="47" spans="1:2" ht="14.25">
      <c r="A47" s="67"/>
      <c r="B47" s="79"/>
    </row>
    <row r="48" spans="1:2" ht="14.25">
      <c r="A48" s="67"/>
      <c r="B48" s="79"/>
    </row>
    <row r="49" spans="1:2" ht="14.25">
      <c r="A49" s="67"/>
      <c r="B49" s="79"/>
    </row>
    <row r="50" spans="1:2" ht="14.25">
      <c r="A50" s="67"/>
      <c r="B50" s="79"/>
    </row>
    <row r="51" spans="1:2" ht="14.25">
      <c r="A51" s="67"/>
      <c r="B51" s="79"/>
    </row>
    <row r="52" spans="1:2" ht="14.25">
      <c r="A52" s="67"/>
      <c r="B52" s="79"/>
    </row>
    <row r="53" spans="1:2" ht="14.25">
      <c r="A53" s="67"/>
      <c r="B53" s="79"/>
    </row>
    <row r="54" spans="1:2" ht="14.25">
      <c r="A54" s="67"/>
      <c r="B54" s="79"/>
    </row>
    <row r="55" spans="1:2" ht="14.25">
      <c r="A55" s="67"/>
      <c r="B55" s="79"/>
    </row>
    <row r="56" spans="1:2" ht="14.25">
      <c r="A56" s="67"/>
      <c r="B56" s="79"/>
    </row>
    <row r="57" spans="1:2" ht="14.25">
      <c r="A57" s="67"/>
      <c r="B57" s="79"/>
    </row>
    <row r="58" spans="1:2" ht="14.25">
      <c r="A58" s="67"/>
      <c r="B58" s="79"/>
    </row>
    <row r="59" spans="1:2" ht="14.25">
      <c r="A59" s="67"/>
      <c r="B59" s="79"/>
    </row>
    <row r="60" spans="1:2" ht="14.25">
      <c r="A60" s="67"/>
      <c r="B60" s="79"/>
    </row>
    <row r="61" spans="1:2" ht="14.25">
      <c r="A61" s="67"/>
      <c r="B61" s="79"/>
    </row>
    <row r="62" spans="1:2" ht="14.25">
      <c r="A62" s="67"/>
      <c r="B62" s="79"/>
    </row>
    <row r="63" spans="1:2" ht="14.25">
      <c r="A63" s="67"/>
      <c r="B63" s="79"/>
    </row>
    <row r="64" spans="1:2" ht="14.25">
      <c r="A64" s="67"/>
      <c r="B64" s="79"/>
    </row>
    <row r="65" spans="1:2" ht="14.25">
      <c r="A65" s="67"/>
      <c r="B65" s="79"/>
    </row>
    <row r="66" spans="1:2" ht="14.25">
      <c r="A66" s="67"/>
      <c r="B66" s="79"/>
    </row>
    <row r="67" spans="1:2" ht="14.25">
      <c r="A67" s="67"/>
      <c r="B67" s="79"/>
    </row>
    <row r="68" spans="1:2" ht="14.25">
      <c r="A68" s="67"/>
      <c r="B68" s="79"/>
    </row>
    <row r="69" spans="1:2" ht="14.25">
      <c r="A69" s="67"/>
      <c r="B69" s="79"/>
    </row>
    <row r="70" spans="1:2" ht="14.25">
      <c r="A70" s="67"/>
      <c r="B70" s="79"/>
    </row>
    <row r="71" spans="1:2" ht="14.25">
      <c r="A71" s="67"/>
      <c r="B71" s="79"/>
    </row>
    <row r="72" spans="1:2" ht="14.25">
      <c r="A72" s="67"/>
      <c r="B72" s="79"/>
    </row>
    <row r="73" spans="1:2" ht="14.25">
      <c r="A73" s="67"/>
      <c r="B73" s="79"/>
    </row>
    <row r="74" spans="1:2" ht="14.25">
      <c r="A74" s="67"/>
      <c r="B74" s="79"/>
    </row>
    <row r="75" spans="1:2" ht="14.25">
      <c r="A75" s="67"/>
      <c r="B75" s="79"/>
    </row>
    <row r="76" spans="1:2" ht="14.25">
      <c r="A76" s="67"/>
      <c r="B76" s="79"/>
    </row>
    <row r="77" spans="1:2" ht="14.25">
      <c r="A77" s="67"/>
      <c r="B77" s="79"/>
    </row>
    <row r="78" spans="1:2" ht="14.25">
      <c r="A78" s="67"/>
      <c r="B78" s="79"/>
    </row>
    <row r="79" spans="1:2" ht="14.25">
      <c r="A79" s="67"/>
      <c r="B79" s="79"/>
    </row>
    <row r="80" spans="1:2" ht="14.25">
      <c r="A80" s="67"/>
      <c r="B80" s="79"/>
    </row>
    <row r="81" spans="1:2" ht="14.25">
      <c r="A81" s="67"/>
      <c r="B81" s="79"/>
    </row>
    <row r="82" spans="1:2" ht="14.25">
      <c r="A82" s="67"/>
      <c r="B82" s="79"/>
    </row>
    <row r="83" spans="1:2" ht="14.25">
      <c r="A83" s="67"/>
      <c r="B83" s="79"/>
    </row>
    <row r="84" spans="1:2" ht="14.25">
      <c r="A84" s="67"/>
      <c r="B84" s="79"/>
    </row>
    <row r="85" spans="1:2" ht="14.25">
      <c r="A85" s="67"/>
      <c r="B85" s="79"/>
    </row>
    <row r="86" spans="1:2" ht="14.25">
      <c r="A86" s="67"/>
      <c r="B86" s="79"/>
    </row>
    <row r="87" spans="1:2" ht="14.25">
      <c r="A87" s="67"/>
      <c r="B87" s="79"/>
    </row>
    <row r="88" spans="1:2" ht="14.25">
      <c r="A88" s="67"/>
      <c r="B88" s="79"/>
    </row>
    <row r="89" spans="1:2" ht="14.25">
      <c r="A89" s="67"/>
      <c r="B89" s="79"/>
    </row>
    <row r="90" spans="1:2" ht="14.25">
      <c r="A90" s="67"/>
      <c r="B90" s="79"/>
    </row>
    <row r="91" spans="1:2" ht="14.25">
      <c r="A91" s="67"/>
      <c r="B91" s="79"/>
    </row>
    <row r="92" spans="1:2" ht="14.25">
      <c r="A92" s="67"/>
      <c r="B92" s="79"/>
    </row>
    <row r="93" spans="1:2" ht="14.25">
      <c r="A93" s="67"/>
      <c r="B93" s="79"/>
    </row>
    <row r="94" spans="1:2" ht="14.25">
      <c r="A94" s="67"/>
      <c r="B94" s="79"/>
    </row>
    <row r="95" spans="1:2" ht="14.25">
      <c r="A95" s="67"/>
      <c r="B95" s="79"/>
    </row>
    <row r="96" spans="1:2" ht="14.25">
      <c r="A96" s="67"/>
      <c r="B96" s="79"/>
    </row>
    <row r="97" spans="1:2" ht="14.25">
      <c r="A97" s="67"/>
      <c r="B97" s="79"/>
    </row>
    <row r="98" spans="1:2" ht="14.25">
      <c r="A98" s="67"/>
      <c r="B98" s="79"/>
    </row>
    <row r="99" spans="1:2" ht="14.25">
      <c r="A99" s="67"/>
      <c r="B99" s="79"/>
    </row>
    <row r="100" spans="1:2" ht="14.25">
      <c r="A100" s="67"/>
      <c r="B100" s="79"/>
    </row>
    <row r="101" spans="1:2" ht="14.25">
      <c r="A101" s="67"/>
      <c r="B101" s="79"/>
    </row>
    <row r="102" spans="1:2" ht="14.25">
      <c r="A102" s="67"/>
      <c r="B102" s="79"/>
    </row>
    <row r="103" spans="1:2" ht="14.25">
      <c r="A103" s="67"/>
      <c r="B103" s="79"/>
    </row>
    <row r="104" spans="1:2" ht="14.25">
      <c r="A104" s="67"/>
      <c r="B104" s="79"/>
    </row>
    <row r="105" spans="1:2" ht="14.25">
      <c r="A105" s="67"/>
      <c r="B105" s="79"/>
    </row>
    <row r="106" spans="1:2" ht="14.25">
      <c r="A106" s="67"/>
      <c r="B106" s="79"/>
    </row>
    <row r="107" spans="1:2" ht="14.25">
      <c r="A107" s="67"/>
      <c r="B107" s="79"/>
    </row>
    <row r="108" spans="1:2" ht="14.25">
      <c r="A108" s="67"/>
      <c r="B108" s="79"/>
    </row>
    <row r="109" spans="1:2" ht="14.25">
      <c r="A109" s="67"/>
      <c r="B109" s="79"/>
    </row>
    <row r="110" spans="1:2" ht="14.25">
      <c r="A110" s="67"/>
      <c r="B110" s="79"/>
    </row>
    <row r="111" spans="1:2" ht="14.25">
      <c r="A111" s="67"/>
      <c r="B111" s="79"/>
    </row>
    <row r="112" spans="1:2" ht="14.25">
      <c r="A112" s="67"/>
      <c r="B112" s="79"/>
    </row>
    <row r="113" spans="1:2" ht="14.25">
      <c r="A113" s="67"/>
      <c r="B113" s="79"/>
    </row>
    <row r="114" spans="1:2" ht="14.25">
      <c r="A114" s="67"/>
      <c r="B114" s="79"/>
    </row>
    <row r="115" spans="1:2" ht="14.25">
      <c r="A115" s="67"/>
      <c r="B115" s="79"/>
    </row>
    <row r="116" spans="1:2" ht="14.25">
      <c r="A116" s="67"/>
      <c r="B116" s="79"/>
    </row>
    <row r="117" spans="1:2" ht="14.25">
      <c r="A117" s="67"/>
      <c r="B117" s="79"/>
    </row>
    <row r="118" spans="1:2" ht="14.25">
      <c r="A118" s="67"/>
      <c r="B118" s="79"/>
    </row>
    <row r="119" spans="1:2" ht="14.25">
      <c r="A119" s="67"/>
      <c r="B119" s="79"/>
    </row>
    <row r="120" spans="1:2" ht="14.25">
      <c r="A120" s="67"/>
      <c r="B120" s="79"/>
    </row>
    <row r="121" spans="1:2" ht="14.25">
      <c r="A121" s="67"/>
      <c r="B121" s="79"/>
    </row>
    <row r="122" spans="1:2" ht="14.25">
      <c r="A122" s="67"/>
      <c r="B122" s="79"/>
    </row>
    <row r="123" spans="1:2" ht="14.25">
      <c r="A123" s="67"/>
      <c r="B123" s="79"/>
    </row>
    <row r="124" spans="1:2" ht="14.25">
      <c r="A124" s="67"/>
      <c r="B124" s="79"/>
    </row>
    <row r="125" spans="1:2" ht="14.25">
      <c r="A125" s="67"/>
      <c r="B125" s="79"/>
    </row>
    <row r="126" spans="1:2" ht="14.25">
      <c r="A126" s="67"/>
      <c r="B126" s="79"/>
    </row>
    <row r="127" spans="1:2" ht="14.25">
      <c r="A127" s="67"/>
      <c r="B127" s="79"/>
    </row>
    <row r="128" spans="1:2" ht="14.25">
      <c r="A128" s="67"/>
      <c r="B128" s="79"/>
    </row>
    <row r="129" spans="1:2" ht="14.25">
      <c r="A129" s="67"/>
      <c r="B129" s="79"/>
    </row>
    <row r="130" spans="1:2" ht="14.25">
      <c r="A130" s="67"/>
      <c r="B130" s="79"/>
    </row>
    <row r="131" spans="1:2" ht="14.25">
      <c r="A131" s="67"/>
      <c r="B131" s="79"/>
    </row>
    <row r="132" spans="1:2" ht="14.25">
      <c r="A132" s="67"/>
      <c r="B132" s="79"/>
    </row>
    <row r="133" spans="1:2" ht="14.25">
      <c r="A133" s="67"/>
      <c r="B133" s="79"/>
    </row>
    <row r="134" spans="1:2" ht="14.25">
      <c r="A134" s="67"/>
      <c r="B134" s="79"/>
    </row>
    <row r="135" spans="1:2" ht="14.25">
      <c r="A135" s="67"/>
      <c r="B135" s="79"/>
    </row>
    <row r="136" spans="1:2" ht="14.25">
      <c r="A136" s="67"/>
      <c r="B136" s="79"/>
    </row>
    <row r="137" spans="1:2" ht="14.25">
      <c r="A137" s="67"/>
      <c r="B137" s="79"/>
    </row>
    <row r="138" spans="1:2" ht="14.25">
      <c r="A138" s="67"/>
      <c r="B138" s="79"/>
    </row>
    <row r="139" spans="1:2" ht="14.25">
      <c r="A139" s="67"/>
      <c r="B139" s="79"/>
    </row>
    <row r="140" spans="1:2" ht="14.25">
      <c r="A140" s="67"/>
      <c r="B140" s="79"/>
    </row>
    <row r="141" spans="1:2" ht="14.25">
      <c r="A141" s="67"/>
      <c r="B141" s="79"/>
    </row>
    <row r="142" spans="1:2" ht="14.25">
      <c r="A142" s="67"/>
      <c r="B142" s="79"/>
    </row>
    <row r="143" spans="1:2" ht="14.25">
      <c r="A143" s="67"/>
      <c r="B143" s="79"/>
    </row>
    <row r="144" spans="1:2" ht="14.25">
      <c r="A144" s="67"/>
      <c r="B144" s="79"/>
    </row>
    <row r="145" spans="1:2" ht="14.25">
      <c r="A145" s="67"/>
      <c r="B145" s="79"/>
    </row>
    <row r="146" spans="1:2" ht="14.25">
      <c r="A146" s="67"/>
      <c r="B146" s="79"/>
    </row>
    <row r="147" spans="1:2" ht="14.25">
      <c r="A147" s="67"/>
      <c r="B147" s="79"/>
    </row>
    <row r="148" spans="1:2" ht="14.25">
      <c r="A148" s="67"/>
      <c r="B148" s="79"/>
    </row>
    <row r="149" spans="1:2" ht="14.25">
      <c r="A149" s="67"/>
      <c r="B149" s="79"/>
    </row>
    <row r="150" spans="1:2" ht="14.25">
      <c r="A150" s="67"/>
      <c r="B150" s="79"/>
    </row>
    <row r="151" spans="1:2" ht="14.25">
      <c r="A151" s="67"/>
      <c r="B151" s="79"/>
    </row>
    <row r="152" spans="1:2" ht="14.25">
      <c r="A152" s="67"/>
      <c r="B152" s="79"/>
    </row>
    <row r="153" spans="1:2" ht="14.25">
      <c r="A153" s="67"/>
      <c r="B153" s="79"/>
    </row>
    <row r="154" spans="1:2" ht="14.25">
      <c r="A154" s="67"/>
      <c r="B154" s="79"/>
    </row>
    <row r="155" spans="1:2" ht="14.25">
      <c r="A155" s="67"/>
      <c r="B155" s="79"/>
    </row>
    <row r="156" spans="1:2" ht="14.25">
      <c r="A156" s="67"/>
      <c r="B156" s="79"/>
    </row>
    <row r="157" spans="1:2" ht="14.25">
      <c r="A157" s="67"/>
      <c r="B157" s="79"/>
    </row>
    <row r="158" spans="1:2" ht="14.25">
      <c r="A158" s="67"/>
      <c r="B158" s="79"/>
    </row>
    <row r="159" spans="1:2" ht="14.25">
      <c r="A159" s="67"/>
      <c r="B159" s="79"/>
    </row>
    <row r="160" spans="1:2" ht="14.25">
      <c r="A160" s="67"/>
      <c r="B160" s="79"/>
    </row>
    <row r="161" spans="1:2" ht="14.25">
      <c r="A161" s="67"/>
      <c r="B161" s="79"/>
    </row>
    <row r="162" spans="1:2" ht="14.25">
      <c r="A162" s="67"/>
      <c r="B162" s="79"/>
    </row>
    <row r="163" spans="1:2" ht="14.25">
      <c r="A163" s="67"/>
      <c r="B163" s="79"/>
    </row>
    <row r="164" spans="1:2" ht="14.25">
      <c r="A164" s="67"/>
      <c r="B164" s="79"/>
    </row>
    <row r="165" spans="1:2" ht="14.25">
      <c r="A165" s="67"/>
      <c r="B165" s="79"/>
    </row>
    <row r="166" spans="1:2" ht="14.25">
      <c r="A166" s="67"/>
      <c r="B166" s="79"/>
    </row>
    <row r="167" spans="1:2" ht="14.25">
      <c r="A167" s="67"/>
      <c r="B167" s="79"/>
    </row>
    <row r="168" spans="1:2" ht="14.25">
      <c r="A168" s="67"/>
      <c r="B168" s="79"/>
    </row>
    <row r="169" spans="1:2" ht="14.25">
      <c r="A169" s="67"/>
      <c r="B169" s="79"/>
    </row>
    <row r="170" spans="1:2" ht="14.25">
      <c r="A170" s="67"/>
      <c r="B170" s="79"/>
    </row>
    <row r="171" spans="1:2" ht="14.25">
      <c r="A171" s="67"/>
      <c r="B171" s="79"/>
    </row>
    <row r="172" spans="1:2" ht="14.25">
      <c r="A172" s="67"/>
      <c r="B172" s="79"/>
    </row>
    <row r="173" spans="1:2" ht="14.25">
      <c r="A173" s="67"/>
      <c r="B173" s="79"/>
    </row>
    <row r="174" spans="1:2" ht="14.25">
      <c r="A174" s="67"/>
      <c r="B174" s="79"/>
    </row>
    <row r="175" spans="1:2" ht="14.25">
      <c r="A175" s="67"/>
      <c r="B175" s="79"/>
    </row>
    <row r="176" spans="1:2" ht="14.25">
      <c r="A176" s="67"/>
      <c r="B176" s="79"/>
    </row>
    <row r="177" spans="1:2" ht="14.25">
      <c r="A177" s="67"/>
      <c r="B177" s="79"/>
    </row>
    <row r="178" spans="1:2" ht="14.25">
      <c r="A178" s="67"/>
      <c r="B178" s="79"/>
    </row>
    <row r="179" spans="1:2" ht="14.25">
      <c r="A179" s="67"/>
      <c r="B179" s="79"/>
    </row>
    <row r="180" spans="1:2" ht="14.25">
      <c r="A180" s="67"/>
      <c r="B180" s="79"/>
    </row>
    <row r="181" spans="1:2" ht="14.25">
      <c r="A181" s="67"/>
      <c r="B181" s="79"/>
    </row>
    <row r="182" spans="1:2" ht="14.25">
      <c r="A182" s="67"/>
      <c r="B182" s="79"/>
    </row>
    <row r="183" spans="1:2" ht="14.25">
      <c r="A183" s="67"/>
      <c r="B183" s="79"/>
    </row>
    <row r="184" spans="1:2" ht="14.25">
      <c r="A184" s="67"/>
      <c r="B184" s="79"/>
    </row>
    <row r="185" spans="1:2" ht="14.25">
      <c r="A185" s="67"/>
      <c r="B185" s="79"/>
    </row>
    <row r="186" spans="1:2" ht="14.25">
      <c r="A186" s="67"/>
      <c r="B186" s="79"/>
    </row>
    <row r="187" spans="1:2" ht="14.25">
      <c r="A187" s="67"/>
      <c r="B187" s="79"/>
    </row>
    <row r="188" spans="1:2" ht="14.25">
      <c r="A188" s="67"/>
      <c r="B188" s="79"/>
    </row>
    <row r="189" spans="1:2" ht="14.25">
      <c r="A189" s="67"/>
      <c r="B189" s="79"/>
    </row>
    <row r="190" spans="1:2" ht="14.25">
      <c r="A190" s="67"/>
      <c r="B190" s="79"/>
    </row>
    <row r="191" spans="1:2" ht="14.25">
      <c r="A191" s="67"/>
      <c r="B191" s="79"/>
    </row>
    <row r="192" spans="1:2" ht="14.25">
      <c r="A192" s="67"/>
      <c r="B192" s="79"/>
    </row>
    <row r="193" spans="1:2" ht="14.25">
      <c r="A193" s="67"/>
      <c r="B193" s="79"/>
    </row>
    <row r="194" spans="1:2" ht="14.25">
      <c r="A194" s="67"/>
      <c r="B194" s="79"/>
    </row>
    <row r="195" spans="1:2" ht="14.25">
      <c r="A195" s="67"/>
      <c r="B195" s="79"/>
    </row>
    <row r="196" spans="1:2" ht="14.25">
      <c r="A196" s="67"/>
      <c r="B196" s="79"/>
    </row>
    <row r="197" spans="1:2" ht="14.25">
      <c r="A197" s="67"/>
      <c r="B197" s="79"/>
    </row>
    <row r="198" spans="1:2" ht="14.25">
      <c r="A198" s="67"/>
      <c r="B198" s="79"/>
    </row>
    <row r="199" spans="1:2" ht="14.25">
      <c r="A199" s="67"/>
      <c r="B199" s="79"/>
    </row>
    <row r="200" spans="1:2" ht="14.25">
      <c r="A200" s="67"/>
      <c r="B200" s="79"/>
    </row>
    <row r="201" spans="1:2" ht="14.25">
      <c r="A201" s="67"/>
      <c r="B201" s="79"/>
    </row>
    <row r="202" spans="1:2" ht="14.25">
      <c r="A202" s="67"/>
      <c r="B202" s="79"/>
    </row>
    <row r="203" spans="1:2" ht="14.25">
      <c r="A203" s="67"/>
      <c r="B203" s="79"/>
    </row>
    <row r="204" spans="1:2" ht="14.25">
      <c r="A204" s="67"/>
      <c r="B204" s="79"/>
    </row>
    <row r="205" spans="1:2" ht="14.25">
      <c r="A205" s="67"/>
      <c r="B205" s="79"/>
    </row>
    <row r="206" spans="1:2" ht="14.25">
      <c r="A206" s="67"/>
      <c r="B206" s="79"/>
    </row>
    <row r="207" spans="1:2" ht="14.25">
      <c r="A207" s="67"/>
      <c r="B207" s="79"/>
    </row>
    <row r="208" spans="1:2" ht="14.25">
      <c r="A208" s="67"/>
      <c r="B208" s="79"/>
    </row>
    <row r="209" spans="1:2" ht="14.25">
      <c r="A209" s="67"/>
      <c r="B209" s="79"/>
    </row>
    <row r="210" spans="1:2" ht="14.25">
      <c r="A210" s="67"/>
      <c r="B210" s="79"/>
    </row>
    <row r="211" spans="1:2" ht="14.25">
      <c r="A211" s="67"/>
      <c r="B211" s="79"/>
    </row>
    <row r="212" spans="1:2" ht="14.25">
      <c r="A212" s="67"/>
      <c r="B212" s="79"/>
    </row>
    <row r="213" spans="1:2" ht="14.25">
      <c r="A213" s="67"/>
      <c r="B213" s="79"/>
    </row>
    <row r="214" spans="1:2" ht="14.25">
      <c r="A214" s="67"/>
      <c r="B214" s="79"/>
    </row>
    <row r="215" spans="1:2" ht="14.25">
      <c r="A215" s="67"/>
      <c r="B215" s="79"/>
    </row>
    <row r="216" spans="1:2" ht="14.25">
      <c r="A216" s="67"/>
      <c r="B216" s="79"/>
    </row>
    <row r="217" spans="1:2" ht="14.25">
      <c r="A217" s="67"/>
      <c r="B217" s="79"/>
    </row>
    <row r="218" spans="1:2" ht="14.25">
      <c r="A218" s="67"/>
      <c r="B218" s="79"/>
    </row>
    <row r="219" spans="1:2" ht="14.25">
      <c r="A219" s="67"/>
      <c r="B219" s="79"/>
    </row>
    <row r="220" spans="1:2" ht="14.25">
      <c r="A220" s="67"/>
      <c r="B220" s="79"/>
    </row>
    <row r="221" spans="1:2" ht="14.25">
      <c r="A221" s="67"/>
      <c r="B221" s="79"/>
    </row>
    <row r="222" spans="1:2" ht="14.25">
      <c r="A222" s="67"/>
      <c r="B222" s="79"/>
    </row>
    <row r="223" spans="1:2" ht="14.25">
      <c r="A223" s="67"/>
      <c r="B223" s="79"/>
    </row>
    <row r="224" spans="1:2" ht="14.25">
      <c r="A224" s="67"/>
      <c r="B224" s="79"/>
    </row>
    <row r="225" spans="1:2" ht="14.25">
      <c r="A225" s="67"/>
      <c r="B225" s="79"/>
    </row>
    <row r="226" spans="1:2" ht="14.25">
      <c r="A226" s="67"/>
      <c r="B226" s="79"/>
    </row>
    <row r="227" spans="1:2" ht="14.25">
      <c r="A227" s="67"/>
      <c r="B227" s="79"/>
    </row>
    <row r="228" spans="1:2" ht="14.25">
      <c r="A228" s="67"/>
      <c r="B228" s="79"/>
    </row>
    <row r="229" spans="1:2" ht="14.25">
      <c r="A229" s="67"/>
      <c r="B229" s="79"/>
    </row>
    <row r="230" spans="1:2" ht="14.25">
      <c r="A230" s="67"/>
      <c r="B230" s="79"/>
    </row>
    <row r="231" spans="1:2" ht="14.25">
      <c r="A231" s="67"/>
      <c r="B231" s="79"/>
    </row>
    <row r="232" spans="1:2" ht="14.25">
      <c r="A232" s="67"/>
      <c r="B232" s="79"/>
    </row>
    <row r="233" spans="1:2" ht="14.25">
      <c r="A233" s="67"/>
      <c r="B233" s="79"/>
    </row>
    <row r="234" spans="1:2" ht="14.25">
      <c r="A234" s="67"/>
      <c r="B234" s="79"/>
    </row>
    <row r="235" spans="1:2" ht="14.25">
      <c r="A235" s="67"/>
      <c r="B235" s="79"/>
    </row>
    <row r="236" spans="1:2" ht="14.25">
      <c r="A236" s="67"/>
      <c r="B236" s="79"/>
    </row>
    <row r="237" spans="1:2" ht="14.25">
      <c r="A237" s="67"/>
      <c r="B237" s="79"/>
    </row>
    <row r="238" spans="1:2" ht="14.25">
      <c r="A238" s="67"/>
      <c r="B238" s="79"/>
    </row>
    <row r="239" spans="1:2" ht="14.25">
      <c r="A239" s="67"/>
      <c r="B239" s="79"/>
    </row>
    <row r="240" spans="1:2" ht="14.25">
      <c r="A240" s="67"/>
      <c r="B240" s="79"/>
    </row>
    <row r="241" spans="1:2" ht="14.25">
      <c r="A241" s="67"/>
      <c r="B241" s="79"/>
    </row>
    <row r="242" spans="1:2" ht="14.25">
      <c r="A242" s="67"/>
      <c r="B242" s="79"/>
    </row>
    <row r="243" spans="1:2" ht="14.25">
      <c r="A243" s="67"/>
      <c r="B243" s="79"/>
    </row>
    <row r="244" spans="1:2" ht="14.25">
      <c r="A244" s="67"/>
      <c r="B244" s="79"/>
    </row>
    <row r="245" spans="1:2" ht="14.25">
      <c r="A245" s="67"/>
      <c r="B245" s="79"/>
    </row>
    <row r="246" spans="1:2" ht="14.25">
      <c r="A246" s="67"/>
      <c r="B246" s="79"/>
    </row>
    <row r="247" spans="1:2" ht="14.25">
      <c r="A247" s="67"/>
      <c r="B247" s="79"/>
    </row>
    <row r="248" spans="1:2" ht="14.25">
      <c r="A248" s="67"/>
      <c r="B248" s="79"/>
    </row>
    <row r="249" spans="1:2" ht="14.25">
      <c r="A249" s="67"/>
      <c r="B249" s="79"/>
    </row>
    <row r="250" spans="1:2" ht="14.25">
      <c r="A250" s="67"/>
      <c r="B250" s="79"/>
    </row>
    <row r="251" spans="1:2" ht="14.25">
      <c r="A251" s="67"/>
      <c r="B251" s="79"/>
    </row>
    <row r="252" spans="1:2" ht="14.25">
      <c r="A252" s="67"/>
      <c r="B252" s="79"/>
    </row>
    <row r="253" spans="1:2" ht="14.25">
      <c r="A253" s="67"/>
      <c r="B253" s="79"/>
    </row>
    <row r="254" spans="1:2" ht="14.25">
      <c r="A254" s="67"/>
      <c r="B254" s="79"/>
    </row>
    <row r="255" spans="1:2" ht="14.25">
      <c r="A255" s="67"/>
      <c r="B255" s="79"/>
    </row>
    <row r="256" spans="1:2" ht="14.25">
      <c r="A256" s="67"/>
      <c r="B256" s="79"/>
    </row>
    <row r="257" spans="1:2" ht="14.25">
      <c r="A257" s="67"/>
      <c r="B257" s="79"/>
    </row>
    <row r="258" spans="1:2" ht="14.25">
      <c r="A258" s="67"/>
      <c r="B258" s="79"/>
    </row>
    <row r="259" spans="1:2" ht="14.25">
      <c r="A259" s="67"/>
      <c r="B259" s="79"/>
    </row>
    <row r="260" spans="1:2" ht="14.25">
      <c r="A260" s="67"/>
      <c r="B260" s="79"/>
    </row>
    <row r="261" spans="1:2" ht="14.25">
      <c r="A261" s="67"/>
      <c r="B261" s="79"/>
    </row>
    <row r="262" spans="1:2" ht="14.25">
      <c r="A262" s="67"/>
      <c r="B262" s="79"/>
    </row>
    <row r="263" spans="1:2" ht="14.25">
      <c r="A263" s="67"/>
      <c r="B263" s="79"/>
    </row>
    <row r="264" spans="1:2" ht="14.25">
      <c r="A264" s="67"/>
      <c r="B264" s="79"/>
    </row>
    <row r="265" spans="1:2" ht="14.25">
      <c r="A265" s="67"/>
      <c r="B265" s="79"/>
    </row>
    <row r="266" spans="1:2" ht="14.25">
      <c r="A266" s="67"/>
      <c r="B266" s="79"/>
    </row>
    <row r="267" spans="1:2" ht="14.25">
      <c r="A267" s="67"/>
      <c r="B267" s="79"/>
    </row>
    <row r="268" spans="1:2" ht="14.25">
      <c r="A268" s="67"/>
      <c r="B268" s="79"/>
    </row>
    <row r="269" spans="1:2" ht="14.25">
      <c r="A269" s="67"/>
      <c r="B269" s="79"/>
    </row>
    <row r="270" spans="1:2" ht="14.25">
      <c r="A270" s="67"/>
      <c r="B270" s="79"/>
    </row>
    <row r="271" spans="1:2" ht="14.25">
      <c r="A271" s="67"/>
      <c r="B271" s="79"/>
    </row>
    <row r="272" spans="1:2" ht="14.25">
      <c r="A272" s="67"/>
      <c r="B272" s="79"/>
    </row>
    <row r="273" spans="1:2" ht="14.25">
      <c r="A273" s="67"/>
      <c r="B273" s="79"/>
    </row>
    <row r="274" spans="1:2" ht="14.25">
      <c r="A274" s="67"/>
      <c r="B274" s="79"/>
    </row>
    <row r="275" spans="1:2" ht="14.25">
      <c r="A275" s="67"/>
      <c r="B275" s="79"/>
    </row>
    <row r="276" spans="1:2" ht="14.25">
      <c r="A276" s="67"/>
      <c r="B276" s="79"/>
    </row>
    <row r="277" spans="1:2" ht="14.25">
      <c r="A277" s="67"/>
      <c r="B277" s="79"/>
    </row>
    <row r="278" spans="1:2" ht="14.25">
      <c r="A278" s="67"/>
      <c r="B278" s="79"/>
    </row>
    <row r="279" spans="1:2" ht="14.25">
      <c r="A279" s="67"/>
      <c r="B279" s="79"/>
    </row>
    <row r="280" spans="1:2" ht="14.25">
      <c r="A280" s="67"/>
      <c r="B280" s="79"/>
    </row>
    <row r="281" spans="1:2" ht="14.25">
      <c r="A281" s="67"/>
      <c r="B281" s="79"/>
    </row>
    <row r="282" spans="1:2" ht="14.25">
      <c r="A282" s="67"/>
      <c r="B282" s="79"/>
    </row>
    <row r="283" spans="1:2" ht="14.25">
      <c r="A283" s="67"/>
      <c r="B283" s="79"/>
    </row>
    <row r="284" spans="1:2" ht="14.25">
      <c r="A284" s="67"/>
      <c r="B284" s="79"/>
    </row>
    <row r="285" spans="1:2" ht="14.25">
      <c r="A285" s="67"/>
      <c r="B285" s="79"/>
    </row>
    <row r="286" spans="1:2" ht="14.25">
      <c r="A286" s="67"/>
      <c r="B286" s="79"/>
    </row>
    <row r="287" spans="1:2" ht="14.25">
      <c r="A287" s="67"/>
      <c r="B287" s="79"/>
    </row>
    <row r="288" spans="1:2" ht="14.25">
      <c r="A288" s="67"/>
      <c r="B288" s="79"/>
    </row>
    <row r="289" spans="1:2" ht="14.25">
      <c r="A289" s="67"/>
      <c r="B289" s="79"/>
    </row>
    <row r="290" spans="1:2" ht="14.25">
      <c r="A290" s="67"/>
      <c r="B290" s="79"/>
    </row>
    <row r="291" spans="1:2" ht="14.25">
      <c r="A291" s="67"/>
      <c r="B291" s="79"/>
    </row>
    <row r="292" spans="1:2" ht="14.25">
      <c r="A292" s="67"/>
      <c r="B292" s="79"/>
    </row>
    <row r="293" spans="1:2" ht="14.25">
      <c r="A293" s="67"/>
      <c r="B293" s="79"/>
    </row>
    <row r="294" spans="1:2" ht="14.25">
      <c r="A294" s="67"/>
      <c r="B294" s="79"/>
    </row>
    <row r="295" spans="1:2" ht="14.25">
      <c r="A295" s="67"/>
      <c r="B295" s="79"/>
    </row>
    <row r="296" spans="1:2" ht="14.25">
      <c r="A296" s="67"/>
      <c r="B296" s="79"/>
    </row>
    <row r="297" spans="1:2" ht="14.25">
      <c r="A297" s="67"/>
      <c r="B297" s="79"/>
    </row>
    <row r="298" spans="1:2" ht="14.25">
      <c r="A298" s="67"/>
      <c r="B298" s="79"/>
    </row>
    <row r="299" spans="1:2" ht="14.25">
      <c r="A299" s="67"/>
      <c r="B299" s="79"/>
    </row>
    <row r="300" spans="1:2" ht="14.25">
      <c r="A300" s="67"/>
      <c r="B300" s="79"/>
    </row>
    <row r="301" spans="1:2" ht="14.25">
      <c r="A301" s="67"/>
      <c r="B301" s="79"/>
    </row>
    <row r="302" spans="1:2" ht="14.25">
      <c r="A302" s="67"/>
      <c r="B302" s="79"/>
    </row>
    <row r="303" spans="1:2" ht="14.25">
      <c r="A303" s="67"/>
      <c r="B303" s="79"/>
    </row>
    <row r="304" spans="1:2" ht="14.25">
      <c r="A304" s="67"/>
      <c r="B304" s="79"/>
    </row>
    <row r="305" spans="1:2" ht="14.25">
      <c r="A305" s="67"/>
      <c r="B305" s="79"/>
    </row>
    <row r="306" spans="1:2" ht="14.25">
      <c r="A306" s="67"/>
      <c r="B306" s="79"/>
    </row>
    <row r="307" spans="1:2" ht="14.25">
      <c r="A307" s="67"/>
      <c r="B307" s="79"/>
    </row>
    <row r="308" spans="1:2" ht="14.25">
      <c r="A308" s="67"/>
      <c r="B308" s="79"/>
    </row>
    <row r="309" spans="1:2" ht="14.25">
      <c r="A309" s="67"/>
      <c r="B309" s="79"/>
    </row>
    <row r="310" spans="1:2" ht="14.25">
      <c r="A310" s="67"/>
      <c r="B310" s="79"/>
    </row>
    <row r="311" spans="1:2" ht="14.25">
      <c r="A311" s="67"/>
      <c r="B311" s="79"/>
    </row>
    <row r="312" spans="1:2" ht="14.25">
      <c r="A312" s="67"/>
      <c r="B312" s="79"/>
    </row>
    <row r="313" spans="1:2" ht="14.25">
      <c r="A313" s="67"/>
      <c r="B313" s="79"/>
    </row>
    <row r="314" spans="1:2" ht="14.25">
      <c r="A314" s="67"/>
      <c r="B314" s="79"/>
    </row>
    <row r="315" spans="1:2" ht="14.25">
      <c r="A315" s="67"/>
      <c r="B315" s="79"/>
    </row>
    <row r="316" spans="1:2" ht="14.25">
      <c r="A316" s="67"/>
      <c r="B316" s="79"/>
    </row>
    <row r="317" spans="1:2" ht="14.25">
      <c r="A317" s="67"/>
      <c r="B317" s="79"/>
    </row>
    <row r="318" spans="1:2" ht="14.25">
      <c r="A318" s="67"/>
      <c r="B318" s="79"/>
    </row>
    <row r="319" spans="1:2" ht="14.25">
      <c r="A319" s="67"/>
      <c r="B319" s="79"/>
    </row>
    <row r="320" spans="1:2" ht="14.25">
      <c r="A320" s="67"/>
      <c r="B320" s="79"/>
    </row>
    <row r="321" spans="1:2" ht="14.25">
      <c r="A321" s="67"/>
      <c r="B321" s="79"/>
    </row>
    <row r="322" spans="1:2" ht="14.25">
      <c r="A322" s="67"/>
      <c r="B322" s="79"/>
    </row>
    <row r="323" spans="1:2" ht="14.25">
      <c r="A323" s="67"/>
      <c r="B323" s="79"/>
    </row>
    <row r="324" spans="1:2" ht="14.25">
      <c r="A324" s="67"/>
      <c r="B324" s="79"/>
    </row>
    <row r="325" spans="1:2" ht="14.25">
      <c r="A325" s="67"/>
      <c r="B325" s="79"/>
    </row>
    <row r="326" spans="1:2" ht="14.25">
      <c r="A326" s="67"/>
      <c r="B326" s="79"/>
    </row>
    <row r="327" spans="1:2" ht="14.25">
      <c r="A327" s="67"/>
      <c r="B327" s="79"/>
    </row>
    <row r="328" spans="1:2" ht="14.25">
      <c r="A328" s="67"/>
      <c r="B328" s="79"/>
    </row>
    <row r="329" spans="1:2" ht="14.25">
      <c r="A329" s="67"/>
      <c r="B329" s="79"/>
    </row>
    <row r="330" spans="1:2" ht="14.25">
      <c r="A330" s="67"/>
      <c r="B330" s="79"/>
    </row>
    <row r="331" spans="1:2" ht="14.25">
      <c r="A331" s="67"/>
      <c r="B331" s="79"/>
    </row>
    <row r="332" spans="1:2" ht="14.25">
      <c r="A332" s="67"/>
      <c r="B332" s="79"/>
    </row>
    <row r="333" spans="1:2" ht="14.25">
      <c r="A333" s="67"/>
      <c r="B333" s="79"/>
    </row>
    <row r="334" spans="1:2" ht="14.25">
      <c r="A334" s="67"/>
      <c r="B334" s="79"/>
    </row>
    <row r="335" spans="1:2" ht="14.25">
      <c r="A335" s="67"/>
      <c r="B335" s="79"/>
    </row>
    <row r="336" spans="1:2" ht="14.25">
      <c r="A336" s="67"/>
      <c r="B336" s="79"/>
    </row>
    <row r="337" spans="1:2" ht="14.25">
      <c r="A337" s="67"/>
      <c r="B337" s="79"/>
    </row>
    <row r="338" spans="1:2" ht="14.25">
      <c r="A338" s="67"/>
      <c r="B338" s="79"/>
    </row>
    <row r="339" spans="1:2" ht="14.25">
      <c r="A339" s="67"/>
      <c r="B339" s="79"/>
    </row>
    <row r="340" spans="1:2" ht="14.25">
      <c r="A340" s="67"/>
      <c r="B340" s="79"/>
    </row>
    <row r="341" spans="1:2" ht="14.25">
      <c r="A341" s="67"/>
      <c r="B341" s="79"/>
    </row>
    <row r="342" spans="1:2" ht="14.25">
      <c r="A342" s="67"/>
      <c r="B342" s="79"/>
    </row>
    <row r="343" spans="1:2" ht="14.25">
      <c r="A343" s="67"/>
      <c r="B343" s="79"/>
    </row>
    <row r="344" spans="1:2" ht="14.25">
      <c r="A344" s="67"/>
      <c r="B344" s="79"/>
    </row>
    <row r="345" spans="1:2" ht="14.25">
      <c r="A345" s="67"/>
      <c r="B345" s="79"/>
    </row>
    <row r="346" spans="1:2" ht="14.25">
      <c r="A346" s="67"/>
      <c r="B346" s="79"/>
    </row>
    <row r="347" spans="1:2" ht="14.25">
      <c r="A347" s="67"/>
      <c r="B347" s="79"/>
    </row>
    <row r="348" spans="1:2" ht="14.25">
      <c r="A348" s="67"/>
      <c r="B348" s="79"/>
    </row>
    <row r="349" spans="1:2" ht="14.25">
      <c r="A349" s="67"/>
      <c r="B349" s="79"/>
    </row>
    <row r="350" spans="1:2" ht="14.25">
      <c r="A350" s="67"/>
      <c r="B350" s="79"/>
    </row>
    <row r="351" spans="1:2" ht="14.25">
      <c r="A351" s="67"/>
      <c r="B351" s="79"/>
    </row>
    <row r="352" spans="1:2" ht="14.25">
      <c r="A352" s="67"/>
      <c r="B352" s="79"/>
    </row>
    <row r="353" spans="1:2" ht="14.25">
      <c r="A353" s="67"/>
      <c r="B353" s="79"/>
    </row>
    <row r="354" spans="1:2" ht="14.25">
      <c r="A354" s="67"/>
      <c r="B354" s="79"/>
    </row>
    <row r="355" spans="1:2" ht="14.25">
      <c r="A355" s="67"/>
      <c r="B355" s="79"/>
    </row>
    <row r="356" spans="1:2" ht="14.25">
      <c r="A356" s="67"/>
      <c r="B356" s="79"/>
    </row>
    <row r="357" spans="1:2" ht="14.25">
      <c r="A357" s="67"/>
      <c r="B357" s="79"/>
    </row>
    <row r="358" spans="1:2" ht="14.25">
      <c r="A358" s="67"/>
      <c r="B358" s="79"/>
    </row>
    <row r="359" spans="1:2" ht="14.25">
      <c r="A359" s="67"/>
      <c r="B359" s="79"/>
    </row>
    <row r="360" spans="1:2" ht="14.25">
      <c r="A360" s="67"/>
      <c r="B360" s="79"/>
    </row>
    <row r="361" spans="1:2" ht="14.25">
      <c r="A361" s="67"/>
      <c r="B361" s="79"/>
    </row>
    <row r="362" spans="1:2" ht="14.25">
      <c r="A362" s="67"/>
      <c r="B362" s="79"/>
    </row>
    <row r="363" spans="1:2" ht="14.25">
      <c r="A363" s="67"/>
      <c r="B363" s="79"/>
    </row>
    <row r="364" spans="1:2" ht="14.25">
      <c r="A364" s="67"/>
      <c r="B364" s="79"/>
    </row>
    <row r="365" spans="1:2" ht="14.25">
      <c r="A365" s="67"/>
      <c r="B365" s="79"/>
    </row>
    <row r="366" spans="1:2" ht="14.25">
      <c r="A366" s="67"/>
      <c r="B366" s="79"/>
    </row>
    <row r="367" spans="1:2" ht="14.25">
      <c r="A367" s="67"/>
      <c r="B367" s="79"/>
    </row>
    <row r="368" spans="1:2" ht="14.25">
      <c r="A368" s="67"/>
      <c r="B368" s="79"/>
    </row>
    <row r="369" spans="1:2" ht="14.25">
      <c r="A369" s="67"/>
      <c r="B369" s="79"/>
    </row>
    <row r="370" spans="1:2" ht="14.25">
      <c r="A370" s="67"/>
      <c r="B370" s="79"/>
    </row>
    <row r="371" spans="1:2" ht="14.25">
      <c r="A371" s="67"/>
      <c r="B371" s="79"/>
    </row>
    <row r="372" spans="1:2" ht="14.25">
      <c r="A372" s="67"/>
      <c r="B372" s="79"/>
    </row>
    <row r="373" spans="1:2" ht="14.25">
      <c r="A373" s="67"/>
      <c r="B373" s="79"/>
    </row>
    <row r="374" spans="1:2" ht="14.25">
      <c r="A374" s="67"/>
      <c r="B374" s="79"/>
    </row>
    <row r="375" spans="1:2" ht="14.25">
      <c r="A375" s="67"/>
      <c r="B375" s="79"/>
    </row>
    <row r="376" spans="1:2" ht="14.25">
      <c r="A376" s="67"/>
      <c r="B376" s="79"/>
    </row>
    <row r="377" spans="1:2" ht="14.25">
      <c r="A377" s="67"/>
      <c r="B377" s="79"/>
    </row>
    <row r="378" spans="1:2" ht="14.25">
      <c r="A378" s="67"/>
      <c r="B378" s="79"/>
    </row>
    <row r="379" spans="1:2" ht="14.25">
      <c r="A379" s="67"/>
      <c r="B379" s="79"/>
    </row>
    <row r="380" spans="1:2" ht="14.25">
      <c r="A380" s="67"/>
      <c r="B380" s="79"/>
    </row>
    <row r="381" spans="1:2" ht="14.25">
      <c r="A381" s="67"/>
      <c r="B381" s="79"/>
    </row>
    <row r="382" spans="1:2" ht="14.25">
      <c r="A382" s="67"/>
      <c r="B382" s="79"/>
    </row>
    <row r="383" spans="1:2" ht="14.25">
      <c r="A383" s="67"/>
      <c r="B383" s="79"/>
    </row>
    <row r="384" spans="1:2" ht="14.25">
      <c r="A384" s="67"/>
      <c r="B384" s="79"/>
    </row>
    <row r="385" spans="1:2" ht="14.25">
      <c r="A385" s="67"/>
      <c r="B385" s="79"/>
    </row>
    <row r="386" spans="1:2" ht="14.25">
      <c r="A386" s="67"/>
      <c r="B386" s="79"/>
    </row>
    <row r="387" spans="1:2" ht="14.25">
      <c r="A387" s="67"/>
      <c r="B387" s="79"/>
    </row>
    <row r="388" spans="1:2" ht="14.25">
      <c r="A388" s="67"/>
      <c r="B388" s="79"/>
    </row>
    <row r="389" spans="1:2" ht="14.25">
      <c r="A389" s="67"/>
      <c r="B389" s="79"/>
    </row>
    <row r="390" spans="1:2" ht="14.25">
      <c r="A390" s="67"/>
      <c r="B390" s="79"/>
    </row>
    <row r="391" spans="1:2" ht="14.25">
      <c r="A391" s="67"/>
      <c r="B391" s="79"/>
    </row>
    <row r="392" spans="1:2" ht="14.25">
      <c r="A392" s="67"/>
      <c r="B392" s="79"/>
    </row>
    <row r="393" spans="1:2" ht="14.25">
      <c r="A393" s="67"/>
      <c r="B393" s="79"/>
    </row>
    <row r="394" spans="1:2" ht="14.25">
      <c r="A394" s="67"/>
      <c r="B394" s="79"/>
    </row>
    <row r="395" spans="1:2" ht="14.25">
      <c r="A395" s="67"/>
      <c r="B395" s="79"/>
    </row>
    <row r="396" spans="1:2" ht="14.25">
      <c r="A396" s="67"/>
      <c r="B396" s="79"/>
    </row>
    <row r="397" spans="1:2" ht="14.25">
      <c r="A397" s="67"/>
      <c r="B397" s="79"/>
    </row>
    <row r="398" spans="1:2" ht="14.25">
      <c r="A398" s="67"/>
      <c r="B398" s="79"/>
    </row>
    <row r="399" spans="1:2" ht="14.25">
      <c r="A399" s="67"/>
      <c r="B399" s="79"/>
    </row>
    <row r="400" spans="1:2" ht="14.25">
      <c r="A400" s="67"/>
      <c r="B400" s="79"/>
    </row>
    <row r="401" spans="1:2" ht="14.25">
      <c r="A401" s="67"/>
      <c r="B401" s="79"/>
    </row>
    <row r="402" spans="1:2" ht="14.25">
      <c r="A402" s="67"/>
      <c r="B402" s="79"/>
    </row>
    <row r="403" spans="1:2" ht="14.25">
      <c r="A403" s="67"/>
      <c r="B403" s="79"/>
    </row>
    <row r="404" spans="1:2" ht="14.25">
      <c r="A404" s="67"/>
      <c r="B404" s="79"/>
    </row>
    <row r="405" spans="1:2" ht="14.25">
      <c r="A405" s="67"/>
      <c r="B405" s="79"/>
    </row>
    <row r="406" spans="1:2" ht="14.25">
      <c r="A406" s="67"/>
      <c r="B406" s="79"/>
    </row>
    <row r="407" spans="1:2" ht="14.25">
      <c r="A407" s="67"/>
      <c r="B407" s="79"/>
    </row>
    <row r="408" spans="1:2" ht="14.25">
      <c r="A408" s="67"/>
      <c r="B408" s="79"/>
    </row>
    <row r="409" spans="1:2" ht="14.25">
      <c r="A409" s="67"/>
      <c r="B409" s="79"/>
    </row>
    <row r="410" spans="1:2" ht="14.25">
      <c r="A410" s="67"/>
      <c r="B410" s="79"/>
    </row>
    <row r="411" spans="1:2" ht="14.25">
      <c r="A411" s="67"/>
      <c r="B411" s="79"/>
    </row>
    <row r="412" spans="1:2" ht="14.25">
      <c r="A412" s="67"/>
      <c r="B412" s="79"/>
    </row>
    <row r="413" spans="1:2" ht="14.25">
      <c r="A413" s="67"/>
      <c r="B413" s="79"/>
    </row>
    <row r="414" spans="1:2" ht="14.25">
      <c r="A414" s="67"/>
      <c r="B414" s="79"/>
    </row>
    <row r="415" spans="1:2" ht="14.25">
      <c r="A415" s="67"/>
      <c r="B415" s="79"/>
    </row>
    <row r="416" spans="1:2" ht="14.25">
      <c r="A416" s="67"/>
      <c r="B416" s="79"/>
    </row>
    <row r="417" spans="1:2" ht="14.25">
      <c r="A417" s="67"/>
      <c r="B417" s="79"/>
    </row>
    <row r="418" spans="1:2" ht="14.25">
      <c r="A418" s="67"/>
      <c r="B418" s="79"/>
    </row>
    <row r="419" spans="1:2" ht="14.25">
      <c r="A419" s="67"/>
      <c r="B419" s="79"/>
    </row>
    <row r="420" spans="1:2" ht="14.25">
      <c r="A420" s="67"/>
      <c r="B420" s="79"/>
    </row>
    <row r="421" spans="1:2" ht="14.25">
      <c r="A421" s="67"/>
      <c r="B421" s="79"/>
    </row>
    <row r="422" spans="1:2" ht="14.25">
      <c r="A422" s="67"/>
      <c r="B422" s="79"/>
    </row>
    <row r="423" spans="1:2" ht="14.25">
      <c r="A423" s="67"/>
      <c r="B423" s="79"/>
    </row>
    <row r="424" spans="1:2" ht="14.25">
      <c r="A424" s="67"/>
      <c r="B424" s="79"/>
    </row>
    <row r="425" spans="1:2" ht="14.25">
      <c r="A425" s="67"/>
      <c r="B425" s="79"/>
    </row>
    <row r="426" spans="1:2" ht="14.25">
      <c r="A426" s="67"/>
      <c r="B426" s="79"/>
    </row>
    <row r="427" spans="1:2" ht="14.25">
      <c r="A427" s="67"/>
      <c r="B427" s="79"/>
    </row>
    <row r="428" spans="1:2" ht="14.25">
      <c r="A428" s="67"/>
      <c r="B428" s="79"/>
    </row>
    <row r="429" spans="1:2" ht="14.25">
      <c r="A429" s="67"/>
      <c r="B429" s="79"/>
    </row>
    <row r="430" spans="1:2" ht="14.25">
      <c r="A430" s="67"/>
      <c r="B430" s="79"/>
    </row>
    <row r="431" spans="1:2" ht="14.25">
      <c r="A431" s="67"/>
      <c r="B431" s="79"/>
    </row>
    <row r="432" spans="1:2" ht="14.25">
      <c r="A432" s="67"/>
      <c r="B432" s="79"/>
    </row>
    <row r="433" spans="1:2" ht="14.25">
      <c r="A433" s="67"/>
      <c r="B433" s="79"/>
    </row>
    <row r="434" spans="1:2" ht="14.25">
      <c r="A434" s="67"/>
      <c r="B434" s="79"/>
    </row>
    <row r="435" spans="1:2" ht="14.25">
      <c r="A435" s="67"/>
      <c r="B435" s="79"/>
    </row>
    <row r="436" spans="1:2" ht="14.25">
      <c r="A436" s="67"/>
      <c r="B436" s="79"/>
    </row>
    <row r="437" spans="1:2" ht="14.25">
      <c r="A437" s="67"/>
      <c r="B437" s="79"/>
    </row>
    <row r="438" spans="1:2" ht="14.25">
      <c r="A438" s="67"/>
      <c r="B438" s="79"/>
    </row>
    <row r="439" spans="1:2" ht="14.25">
      <c r="A439" s="67"/>
      <c r="B439" s="79"/>
    </row>
    <row r="440" spans="1:2" ht="14.25">
      <c r="A440" s="67"/>
      <c r="B440" s="79"/>
    </row>
    <row r="441" spans="1:2" ht="14.25">
      <c r="A441" s="67"/>
      <c r="B441" s="79"/>
    </row>
    <row r="442" spans="1:2" ht="14.25">
      <c r="A442" s="67"/>
      <c r="B442" s="79"/>
    </row>
    <row r="443" spans="1:2" ht="14.25">
      <c r="A443" s="67"/>
      <c r="B443" s="79"/>
    </row>
    <row r="444" spans="1:2" ht="14.25">
      <c r="A444" s="67"/>
      <c r="B444" s="79"/>
    </row>
    <row r="445" spans="1:2" ht="14.25">
      <c r="A445" s="67"/>
      <c r="B445" s="79"/>
    </row>
    <row r="446" spans="1:2" ht="14.25">
      <c r="A446" s="67"/>
      <c r="B446" s="79"/>
    </row>
    <row r="447" spans="1:2" ht="14.25">
      <c r="A447" s="67"/>
      <c r="B447" s="79"/>
    </row>
    <row r="448" spans="1:2" ht="14.25">
      <c r="A448" s="67"/>
      <c r="B448" s="79"/>
    </row>
    <row r="449" spans="1:2" ht="14.25">
      <c r="A449" s="67"/>
      <c r="B449" s="79"/>
    </row>
    <row r="450" spans="1:2" ht="14.25">
      <c r="A450" s="67"/>
      <c r="B450" s="79"/>
    </row>
    <row r="451" spans="1:2" ht="14.25">
      <c r="A451" s="67"/>
      <c r="B451" s="79"/>
    </row>
    <row r="452" spans="1:2" ht="14.25">
      <c r="A452" s="67"/>
      <c r="B452" s="79"/>
    </row>
    <row r="453" spans="1:2" ht="14.25">
      <c r="A453" s="67"/>
      <c r="B453" s="79"/>
    </row>
    <row r="454" spans="1:2" ht="14.25">
      <c r="A454" s="67"/>
      <c r="B454" s="79"/>
    </row>
    <row r="455" spans="1:2" ht="14.25">
      <c r="A455" s="67"/>
      <c r="B455" s="79"/>
    </row>
    <row r="456" spans="1:2" ht="14.25">
      <c r="A456" s="67"/>
      <c r="B456" s="79"/>
    </row>
    <row r="457" spans="1:2" ht="14.25">
      <c r="A457" s="67"/>
      <c r="B457" s="79"/>
    </row>
    <row r="458" spans="1:2" ht="14.25">
      <c r="A458" s="67"/>
      <c r="B458" s="79"/>
    </row>
    <row r="459" spans="1:2" ht="14.25">
      <c r="A459" s="67"/>
      <c r="B459" s="79"/>
    </row>
    <row r="460" spans="1:2" ht="14.25">
      <c r="A460" s="67"/>
      <c r="B460" s="79"/>
    </row>
    <row r="461" spans="1:2" ht="14.25">
      <c r="A461" s="67"/>
      <c r="B461" s="79"/>
    </row>
    <row r="462" spans="1:2" ht="14.25">
      <c r="A462" s="67"/>
      <c r="B462" s="79"/>
    </row>
    <row r="463" spans="1:2" ht="14.25">
      <c r="A463" s="67"/>
      <c r="B463" s="79"/>
    </row>
    <row r="464" spans="1:2" ht="14.25">
      <c r="A464" s="67"/>
      <c r="B464" s="79"/>
    </row>
    <row r="465" spans="1:2" ht="14.25">
      <c r="A465" s="67"/>
      <c r="B465" s="79"/>
    </row>
    <row r="466" spans="1:2" ht="14.25">
      <c r="A466" s="67"/>
      <c r="B466" s="79"/>
    </row>
    <row r="467" spans="1:2" ht="14.25">
      <c r="A467" s="67"/>
      <c r="B467" s="79"/>
    </row>
    <row r="468" spans="1:2" ht="14.25">
      <c r="A468" s="67"/>
      <c r="B468" s="79"/>
    </row>
    <row r="469" spans="1:2" ht="14.25">
      <c r="A469" s="67"/>
      <c r="B469" s="79"/>
    </row>
    <row r="470" spans="1:2" ht="14.25">
      <c r="A470" s="67"/>
      <c r="B470" s="79"/>
    </row>
    <row r="471" spans="1:2" ht="14.25">
      <c r="A471" s="67"/>
      <c r="B471" s="79"/>
    </row>
    <row r="472" spans="1:2" ht="14.25">
      <c r="A472" s="67"/>
      <c r="B472" s="79"/>
    </row>
    <row r="473" spans="1:2" ht="14.25">
      <c r="A473" s="67"/>
      <c r="B473" s="79"/>
    </row>
    <row r="474" spans="1:2" ht="14.25">
      <c r="A474" s="67"/>
      <c r="B474" s="79"/>
    </row>
    <row r="475" spans="1:2" ht="14.25">
      <c r="A475" s="67"/>
      <c r="B475" s="79"/>
    </row>
    <row r="476" spans="1:2" ht="14.25">
      <c r="A476" s="67"/>
      <c r="B476" s="79"/>
    </row>
    <row r="477" spans="1:2" ht="14.25">
      <c r="A477" s="67"/>
      <c r="B477" s="79"/>
    </row>
    <row r="478" spans="1:2" ht="14.25">
      <c r="A478" s="67"/>
      <c r="B478" s="79"/>
    </row>
    <row r="479" spans="1:2" ht="14.25">
      <c r="A479" s="67"/>
      <c r="B479" s="79"/>
    </row>
    <row r="480" spans="1:2" ht="14.25">
      <c r="A480" s="67"/>
      <c r="B480" s="79"/>
    </row>
    <row r="481" spans="1:2" ht="14.25">
      <c r="A481" s="67"/>
      <c r="B481" s="79"/>
    </row>
    <row r="482" spans="1:2" ht="14.25">
      <c r="A482" s="67"/>
      <c r="B482" s="79"/>
    </row>
    <row r="483" spans="1:2" ht="14.25">
      <c r="A483" s="67"/>
      <c r="B483" s="79"/>
    </row>
    <row r="484" spans="1:2" ht="14.25">
      <c r="A484" s="67"/>
      <c r="B484" s="79"/>
    </row>
    <row r="485" spans="1:2" ht="14.25">
      <c r="A485" s="67"/>
      <c r="B485" s="79"/>
    </row>
    <row r="486" spans="1:2" ht="14.25">
      <c r="A486" s="67"/>
      <c r="B486" s="79"/>
    </row>
    <row r="487" spans="1:2" ht="14.25">
      <c r="A487" s="67"/>
      <c r="B487" s="79"/>
    </row>
    <row r="488" spans="1:2" ht="14.25">
      <c r="A488" s="67"/>
      <c r="B488" s="79"/>
    </row>
    <row r="489" spans="1:2" ht="14.25">
      <c r="A489" s="67"/>
      <c r="B489" s="79"/>
    </row>
    <row r="490" spans="1:2" ht="14.25">
      <c r="A490" s="67"/>
      <c r="B490" s="79"/>
    </row>
    <row r="491" spans="1:2" ht="14.25">
      <c r="A491" s="67"/>
      <c r="B491" s="79"/>
    </row>
    <row r="492" spans="1:2" ht="14.25">
      <c r="A492" s="67"/>
      <c r="B492" s="79"/>
    </row>
    <row r="493" spans="1:2" ht="14.25">
      <c r="A493" s="67"/>
      <c r="B493" s="79"/>
    </row>
    <row r="494" spans="1:2" ht="14.25">
      <c r="A494" s="67"/>
      <c r="B494" s="79"/>
    </row>
    <row r="495" spans="1:2" ht="14.25">
      <c r="A495" s="67"/>
      <c r="B495" s="79"/>
    </row>
    <row r="496" spans="1:2" ht="14.25">
      <c r="A496" s="67"/>
      <c r="B496" s="79"/>
    </row>
    <row r="497" spans="1:2" ht="14.25">
      <c r="A497" s="67"/>
      <c r="B497" s="79"/>
    </row>
    <row r="498" spans="1:2" ht="14.25">
      <c r="A498" s="67"/>
      <c r="B498" s="79"/>
    </row>
    <row r="499" spans="1:2" ht="14.25">
      <c r="A499" s="67"/>
      <c r="B499" s="79"/>
    </row>
    <row r="500" spans="1:2" ht="14.25">
      <c r="A500" s="67"/>
      <c r="B500" s="79"/>
    </row>
    <row r="501" spans="1:2" ht="14.25">
      <c r="A501" s="67"/>
      <c r="B501" s="79"/>
    </row>
    <row r="502" spans="1:2" ht="14.25">
      <c r="A502" s="67"/>
      <c r="B502" s="79"/>
    </row>
    <row r="503" spans="1:2" ht="14.25">
      <c r="A503" s="67"/>
      <c r="B503" s="79"/>
    </row>
    <row r="504" spans="1:2" ht="14.25">
      <c r="A504" s="67"/>
      <c r="B504" s="79"/>
    </row>
    <row r="505" spans="1:2" ht="14.25">
      <c r="A505" s="67"/>
      <c r="B505" s="79"/>
    </row>
    <row r="506" spans="1:2" ht="14.25">
      <c r="A506" s="67"/>
      <c r="B506" s="79"/>
    </row>
    <row r="507" spans="1:2" ht="14.25">
      <c r="A507" s="67"/>
      <c r="B507" s="79"/>
    </row>
    <row r="508" spans="1:2" ht="14.25">
      <c r="A508" s="67"/>
      <c r="B508" s="79"/>
    </row>
    <row r="509" spans="1:2" ht="14.25">
      <c r="A509" s="67"/>
      <c r="B509" s="79"/>
    </row>
    <row r="510" spans="1:2" ht="14.25">
      <c r="A510" s="67"/>
      <c r="B510" s="79"/>
    </row>
    <row r="511" spans="1:2" ht="14.25">
      <c r="A511" s="67"/>
      <c r="B511" s="79"/>
    </row>
    <row r="512" spans="1:2" ht="14.25">
      <c r="A512" s="67"/>
      <c r="B512" s="79"/>
    </row>
    <row r="513" spans="1:2" ht="14.25">
      <c r="A513" s="67"/>
      <c r="B513" s="79"/>
    </row>
    <row r="514" spans="1:2" ht="14.25">
      <c r="A514" s="67"/>
      <c r="B514" s="79"/>
    </row>
    <row r="515" spans="1:2" ht="14.25">
      <c r="A515" s="67"/>
      <c r="B515" s="79"/>
    </row>
    <row r="516" spans="1:2" ht="14.25">
      <c r="A516" s="67"/>
      <c r="B516" s="79"/>
    </row>
    <row r="517" spans="1:2" ht="14.25">
      <c r="A517" s="67"/>
      <c r="B517" s="79"/>
    </row>
    <row r="518" spans="1:2" ht="14.25">
      <c r="A518" s="67"/>
      <c r="B518" s="79"/>
    </row>
    <row r="519" spans="1:2" ht="14.25">
      <c r="A519" s="67"/>
      <c r="B519" s="79"/>
    </row>
    <row r="520" spans="1:2" ht="14.25">
      <c r="A520" s="67"/>
      <c r="B520" s="79"/>
    </row>
    <row r="521" spans="1:2" ht="14.25">
      <c r="A521" s="67"/>
      <c r="B521" s="79"/>
    </row>
    <row r="522" spans="1:2" ht="14.25">
      <c r="A522" s="67"/>
      <c r="B522" s="79"/>
    </row>
    <row r="523" spans="1:2" ht="14.25">
      <c r="A523" s="67"/>
      <c r="B523" s="79"/>
    </row>
    <row r="524" spans="1:2" ht="14.25">
      <c r="A524" s="67"/>
      <c r="B524" s="79"/>
    </row>
    <row r="525" spans="1:2" ht="14.25">
      <c r="A525" s="67"/>
      <c r="B525" s="79"/>
    </row>
    <row r="526" spans="1:2" ht="14.25">
      <c r="A526" s="67"/>
      <c r="B526" s="79"/>
    </row>
    <row r="527" spans="1:2" ht="14.25">
      <c r="A527" s="67"/>
      <c r="B527" s="79"/>
    </row>
    <row r="528" spans="1:2" ht="14.25">
      <c r="A528" s="67"/>
      <c r="B528" s="79"/>
    </row>
    <row r="529" spans="1:2" ht="14.25">
      <c r="A529" s="67"/>
      <c r="B529" s="79"/>
    </row>
    <row r="530" spans="1:2" ht="14.25">
      <c r="A530" s="67"/>
      <c r="B530" s="79"/>
    </row>
    <row r="531" spans="1:2" ht="14.25">
      <c r="A531" s="67"/>
      <c r="B531" s="79"/>
    </row>
    <row r="532" spans="1:2" ht="14.25">
      <c r="A532" s="67"/>
      <c r="B532" s="79"/>
    </row>
    <row r="533" spans="1:2" ht="14.25">
      <c r="A533" s="67"/>
      <c r="B533" s="79"/>
    </row>
    <row r="534" spans="1:2" ht="14.25">
      <c r="A534" s="67"/>
      <c r="B534" s="79"/>
    </row>
    <row r="535" spans="1:2" ht="14.25">
      <c r="A535" s="67"/>
      <c r="B535" s="79"/>
    </row>
    <row r="536" spans="1:2" ht="14.25">
      <c r="A536" s="67"/>
      <c r="B536" s="79"/>
    </row>
    <row r="537" spans="1:2" ht="14.25">
      <c r="A537" s="67"/>
      <c r="B537" s="79"/>
    </row>
    <row r="538" spans="1:2" ht="14.25">
      <c r="A538" s="67"/>
      <c r="B538" s="79"/>
    </row>
    <row r="539" spans="1:2" ht="14.25">
      <c r="A539" s="67"/>
      <c r="B539" s="79"/>
    </row>
    <row r="540" spans="1:2" ht="14.25">
      <c r="A540" s="67"/>
      <c r="B540" s="79"/>
    </row>
    <row r="541" spans="1:2" ht="14.25">
      <c r="A541" s="67"/>
      <c r="B541" s="79"/>
    </row>
    <row r="542" spans="1:2" ht="14.25">
      <c r="A542" s="67"/>
      <c r="B542" s="79"/>
    </row>
    <row r="543" spans="1:2" ht="14.25">
      <c r="A543" s="67"/>
      <c r="B543" s="79"/>
    </row>
    <row r="544" spans="1:2" ht="14.25">
      <c r="A544" s="67"/>
      <c r="B544" s="79"/>
    </row>
    <row r="545" spans="1:2" ht="14.25">
      <c r="A545" s="67"/>
      <c r="B545" s="79"/>
    </row>
    <row r="546" spans="1:2" ht="14.25">
      <c r="A546" s="67"/>
      <c r="B546" s="79"/>
    </row>
    <row r="547" spans="1:2" ht="14.25">
      <c r="A547" s="67"/>
      <c r="B547" s="79"/>
    </row>
    <row r="548" spans="1:2" ht="14.25">
      <c r="A548" s="67"/>
      <c r="B548" s="79"/>
    </row>
    <row r="549" spans="1:2" ht="14.25">
      <c r="A549" s="67"/>
      <c r="B549" s="79"/>
    </row>
    <row r="550" spans="1:2" ht="14.25">
      <c r="A550" s="67"/>
      <c r="B550" s="79"/>
    </row>
    <row r="551" spans="1:2" ht="14.25">
      <c r="A551" s="67"/>
      <c r="B551" s="79"/>
    </row>
    <row r="552" spans="1:2" ht="14.25">
      <c r="A552" s="67"/>
      <c r="B552" s="79"/>
    </row>
    <row r="553" spans="1:2" ht="14.25">
      <c r="A553" s="67"/>
      <c r="B553" s="79"/>
    </row>
    <row r="554" spans="1:2" ht="14.25">
      <c r="A554" s="67"/>
      <c r="B554" s="79"/>
    </row>
    <row r="555" spans="1:2" ht="14.25">
      <c r="A555" s="67"/>
      <c r="B555" s="79"/>
    </row>
    <row r="556" spans="1:2" ht="14.25">
      <c r="A556" s="67"/>
      <c r="B556" s="79"/>
    </row>
    <row r="557" spans="1:2" ht="14.25">
      <c r="A557" s="67"/>
      <c r="B557" s="79"/>
    </row>
    <row r="558" spans="1:2" ht="14.25">
      <c r="A558" s="67"/>
      <c r="B558" s="79"/>
    </row>
    <row r="559" spans="1:2" ht="14.25">
      <c r="A559" s="67"/>
      <c r="B559" s="79"/>
    </row>
    <row r="560" spans="1:2" ht="14.25">
      <c r="A560" s="67"/>
      <c r="B560" s="79"/>
    </row>
    <row r="561" spans="1:2" ht="14.25">
      <c r="A561" s="67"/>
      <c r="B561" s="79"/>
    </row>
    <row r="562" spans="1:2" ht="14.25">
      <c r="A562" s="67"/>
      <c r="B562" s="79"/>
    </row>
    <row r="563" spans="1:2" ht="14.25">
      <c r="A563" s="67"/>
      <c r="B563" s="79"/>
    </row>
    <row r="564" spans="1:2" ht="14.25">
      <c r="A564" s="67"/>
      <c r="B564" s="79"/>
    </row>
    <row r="565" spans="1:2" ht="14.25">
      <c r="A565" s="67"/>
      <c r="B565" s="79"/>
    </row>
    <row r="566" spans="1:2" ht="14.25">
      <c r="A566" s="67"/>
      <c r="B566" s="79"/>
    </row>
    <row r="567" spans="1:2" ht="14.25">
      <c r="A567" s="67"/>
      <c r="B567" s="79"/>
    </row>
    <row r="568" spans="1:2" ht="14.25">
      <c r="A568" s="67"/>
      <c r="B568" s="79"/>
    </row>
    <row r="569" spans="1:2" ht="14.25">
      <c r="A569" s="67"/>
      <c r="B569" s="79"/>
    </row>
    <row r="570" spans="1:2" ht="14.25">
      <c r="A570" s="67"/>
      <c r="B570" s="79"/>
    </row>
    <row r="571" spans="1:2" ht="14.25">
      <c r="A571" s="67"/>
      <c r="B571" s="79"/>
    </row>
    <row r="572" spans="1:2" ht="14.25">
      <c r="A572" s="67"/>
      <c r="B572" s="79"/>
    </row>
    <row r="573" spans="1:2" ht="14.25">
      <c r="A573" s="67"/>
      <c r="B573" s="79"/>
    </row>
    <row r="574" spans="1:2" ht="14.25">
      <c r="A574" s="67"/>
      <c r="B574" s="79"/>
    </row>
    <row r="575" spans="1:2" ht="14.25">
      <c r="A575" s="67"/>
      <c r="B575" s="79"/>
    </row>
    <row r="576" spans="1:2" ht="14.25">
      <c r="A576" s="67"/>
      <c r="B576" s="79"/>
    </row>
    <row r="577" spans="1:2" ht="14.25">
      <c r="A577" s="67"/>
      <c r="B577" s="79"/>
    </row>
    <row r="578" spans="1:2" ht="14.25">
      <c r="A578" s="67"/>
      <c r="B578" s="79"/>
    </row>
    <row r="579" spans="1:2" ht="14.25">
      <c r="A579" s="67"/>
      <c r="B579" s="79"/>
    </row>
    <row r="580" spans="1:2" ht="14.25">
      <c r="A580" s="67"/>
      <c r="B580" s="79"/>
    </row>
    <row r="581" spans="1:2" ht="14.25">
      <c r="A581" s="67"/>
      <c r="B581" s="79"/>
    </row>
    <row r="582" spans="1:2" ht="14.25">
      <c r="A582" s="67"/>
      <c r="B582" s="79"/>
    </row>
    <row r="583" spans="1:2" ht="14.25">
      <c r="A583" s="67"/>
      <c r="B583" s="79"/>
    </row>
    <row r="584" spans="1:2" ht="14.25">
      <c r="A584" s="67"/>
      <c r="B584" s="79"/>
    </row>
    <row r="585" spans="1:2" ht="14.25">
      <c r="A585" s="67"/>
      <c r="B585" s="79"/>
    </row>
    <row r="586" spans="1:2" ht="14.25">
      <c r="A586" s="67"/>
      <c r="B586" s="79"/>
    </row>
    <row r="587" spans="1:2" ht="14.25">
      <c r="A587" s="67"/>
      <c r="B587" s="79"/>
    </row>
    <row r="588" spans="1:2" ht="14.25">
      <c r="A588" s="67"/>
      <c r="B588" s="79"/>
    </row>
    <row r="589" spans="1:2" ht="14.25">
      <c r="A589" s="67"/>
      <c r="B589" s="79"/>
    </row>
    <row r="590" spans="1:2" ht="14.25">
      <c r="A590" s="67"/>
      <c r="B590" s="79"/>
    </row>
    <row r="591" spans="1:2" ht="14.25">
      <c r="A591" s="67"/>
      <c r="B591" s="79"/>
    </row>
    <row r="592" spans="1:2" ht="14.25">
      <c r="A592" s="67"/>
      <c r="B592" s="79"/>
    </row>
    <row r="593" spans="1:2" ht="14.25">
      <c r="A593" s="67"/>
      <c r="B593" s="79"/>
    </row>
    <row r="594" spans="1:2" ht="14.25">
      <c r="A594" s="67"/>
      <c r="B594" s="79"/>
    </row>
    <row r="595" spans="1:2" ht="14.25">
      <c r="A595" s="67"/>
      <c r="B595" s="79"/>
    </row>
    <row r="596" spans="1:2" ht="14.25">
      <c r="A596" s="67"/>
      <c r="B596" s="79"/>
    </row>
    <row r="597" spans="1:2" ht="14.25">
      <c r="A597" s="67"/>
      <c r="B597" s="79"/>
    </row>
    <row r="598" spans="1:2" ht="14.25">
      <c r="A598" s="67"/>
      <c r="B598" s="79"/>
    </row>
    <row r="599" spans="1:2" ht="14.25">
      <c r="A599" s="67"/>
      <c r="B599" s="79"/>
    </row>
    <row r="600" spans="1:2" ht="14.25">
      <c r="A600" s="67"/>
      <c r="B600" s="79"/>
    </row>
    <row r="601" spans="1:2" ht="14.25">
      <c r="A601" s="67"/>
      <c r="B601" s="79"/>
    </row>
    <row r="602" spans="1:2" ht="14.25">
      <c r="A602" s="67"/>
      <c r="B602" s="79"/>
    </row>
    <row r="603" spans="1:2" ht="14.25">
      <c r="A603" s="67"/>
      <c r="B603" s="79"/>
    </row>
    <row r="604" spans="1:2" ht="14.25">
      <c r="A604" s="67"/>
      <c r="B604" s="79"/>
    </row>
    <row r="605" spans="1:2" ht="14.25">
      <c r="A605" s="67"/>
      <c r="B605" s="79"/>
    </row>
    <row r="606" spans="1:2" ht="14.25">
      <c r="A606" s="67"/>
      <c r="B606" s="79"/>
    </row>
    <row r="607" spans="1:2" ht="14.25">
      <c r="A607" s="67"/>
      <c r="B607" s="79"/>
    </row>
    <row r="608" spans="1:2" ht="14.25">
      <c r="A608" s="67"/>
      <c r="B608" s="79"/>
    </row>
    <row r="609" spans="1:2" ht="14.25">
      <c r="A609" s="67"/>
      <c r="B609" s="79"/>
    </row>
    <row r="610" spans="1:2" ht="14.25">
      <c r="A610" s="67"/>
      <c r="B610" s="79"/>
    </row>
    <row r="611" spans="1:2" ht="14.25">
      <c r="A611" s="67"/>
      <c r="B611" s="79"/>
    </row>
    <row r="612" spans="1:2" ht="14.25">
      <c r="A612" s="67"/>
      <c r="B612" s="79"/>
    </row>
    <row r="613" spans="1:2" ht="14.25">
      <c r="A613" s="67"/>
      <c r="B613" s="79"/>
    </row>
    <row r="614" spans="1:2" ht="14.25">
      <c r="A614" s="67"/>
      <c r="B614" s="79"/>
    </row>
    <row r="615" spans="1:2" ht="14.25">
      <c r="A615" s="67"/>
      <c r="B615" s="79"/>
    </row>
    <row r="616" spans="1:2" ht="14.25">
      <c r="A616" s="67"/>
      <c r="B616" s="79"/>
    </row>
    <row r="617" spans="1:2" ht="14.25">
      <c r="A617" s="67"/>
      <c r="B617" s="79"/>
    </row>
    <row r="618" spans="1:2" ht="14.25">
      <c r="A618" s="67"/>
      <c r="B618" s="79"/>
    </row>
    <row r="619" spans="1:2" ht="14.25">
      <c r="A619" s="67"/>
      <c r="B619" s="79"/>
    </row>
    <row r="620" spans="1:2" ht="14.25">
      <c r="A620" s="67"/>
      <c r="B620" s="79"/>
    </row>
    <row r="621" spans="1:2" ht="14.25">
      <c r="A621" s="67"/>
      <c r="B621" s="79"/>
    </row>
    <row r="622" spans="1:2" ht="14.25">
      <c r="A622" s="67"/>
      <c r="B622" s="79"/>
    </row>
    <row r="623" spans="1:2" ht="14.25">
      <c r="A623" s="67"/>
      <c r="B623" s="79"/>
    </row>
    <row r="624" spans="1:2" ht="14.25">
      <c r="A624" s="67"/>
      <c r="B624" s="79"/>
    </row>
    <row r="625" spans="1:2" ht="14.25">
      <c r="A625" s="67"/>
      <c r="B625" s="79"/>
    </row>
    <row r="626" spans="1:2" ht="14.25">
      <c r="A626" s="67"/>
      <c r="B626" s="79"/>
    </row>
    <row r="627" spans="1:2" ht="14.25">
      <c r="A627" s="67"/>
      <c r="B627" s="79"/>
    </row>
    <row r="628" spans="1:2" ht="14.25">
      <c r="A628" s="67"/>
      <c r="B628" s="79"/>
    </row>
    <row r="629" spans="1:2" ht="14.25">
      <c r="A629" s="67"/>
      <c r="B629" s="79"/>
    </row>
    <row r="630" spans="1:2" ht="14.25">
      <c r="A630" s="67"/>
      <c r="B630" s="79"/>
    </row>
    <row r="631" spans="1:2" ht="14.25">
      <c r="A631" s="67"/>
      <c r="B631" s="79"/>
    </row>
    <row r="632" spans="1:2" ht="14.25">
      <c r="A632" s="67"/>
      <c r="B632" s="79"/>
    </row>
    <row r="633" spans="1:2" ht="14.25">
      <c r="A633" s="67"/>
      <c r="B633" s="79"/>
    </row>
    <row r="634" spans="1:2" ht="14.25">
      <c r="A634" s="67"/>
      <c r="B634" s="79"/>
    </row>
    <row r="635" spans="1:2" ht="14.25">
      <c r="A635" s="67"/>
      <c r="B635" s="79"/>
    </row>
    <row r="636" spans="1:2" ht="14.25">
      <c r="A636" s="67"/>
      <c r="B636" s="79"/>
    </row>
    <row r="637" spans="1:2" ht="14.25">
      <c r="A637" s="67"/>
      <c r="B637" s="79"/>
    </row>
    <row r="638" spans="1:2" ht="14.25">
      <c r="A638" s="67"/>
      <c r="B638" s="79"/>
    </row>
    <row r="639" spans="1:2" ht="14.25">
      <c r="A639" s="67"/>
      <c r="B639" s="79"/>
    </row>
    <row r="640" spans="1:2" ht="14.25">
      <c r="A640" s="67"/>
      <c r="B640" s="79"/>
    </row>
    <row r="641" spans="1:2" ht="14.25">
      <c r="A641" s="67"/>
      <c r="B641" s="79"/>
    </row>
    <row r="642" spans="1:2" ht="14.25">
      <c r="A642" s="67"/>
      <c r="B642" s="79"/>
    </row>
    <row r="643" spans="1:2" ht="14.25">
      <c r="A643" s="67"/>
      <c r="B643" s="79"/>
    </row>
    <row r="644" spans="1:2" ht="14.25">
      <c r="A644" s="67"/>
      <c r="B644" s="79"/>
    </row>
    <row r="645" spans="1:2" ht="14.25">
      <c r="A645" s="67"/>
      <c r="B645" s="79"/>
    </row>
    <row r="646" spans="1:2" ht="14.25">
      <c r="A646" s="67"/>
      <c r="B646" s="79"/>
    </row>
    <row r="647" spans="1:2" ht="14.25">
      <c r="A647" s="67"/>
      <c r="B647" s="79"/>
    </row>
    <row r="648" spans="1:2" ht="14.25">
      <c r="A648" s="67"/>
      <c r="B648" s="79"/>
    </row>
    <row r="649" spans="1:2" ht="14.25">
      <c r="A649" s="67"/>
      <c r="B649" s="79"/>
    </row>
    <row r="650" spans="1:2" ht="14.25">
      <c r="A650" s="67"/>
      <c r="B650" s="79"/>
    </row>
    <row r="651" spans="1:2" ht="14.25">
      <c r="A651" s="67"/>
      <c r="B651" s="79"/>
    </row>
    <row r="652" spans="1:2" ht="14.25">
      <c r="A652" s="67"/>
      <c r="B652" s="79"/>
    </row>
    <row r="653" spans="1:2" ht="14.25">
      <c r="A653" s="67"/>
      <c r="B653" s="79"/>
    </row>
    <row r="654" spans="1:2" ht="14.25">
      <c r="A654" s="67"/>
      <c r="B654" s="79"/>
    </row>
    <row r="655" spans="1:2" ht="14.25">
      <c r="A655" s="67"/>
      <c r="B655" s="79"/>
    </row>
    <row r="656" spans="1:2" ht="14.25">
      <c r="A656" s="67"/>
      <c r="B656" s="79"/>
    </row>
    <row r="657" spans="1:2" ht="14.25">
      <c r="A657" s="67"/>
      <c r="B657" s="79"/>
    </row>
    <row r="658" spans="1:2" ht="14.25">
      <c r="A658" s="67"/>
      <c r="B658" s="79"/>
    </row>
    <row r="659" spans="1:2" ht="14.25">
      <c r="A659" s="67"/>
      <c r="B659" s="79"/>
    </row>
    <row r="660" spans="1:2" ht="14.25">
      <c r="A660" s="67"/>
      <c r="B660" s="79"/>
    </row>
    <row r="661" spans="1:2" ht="14.25">
      <c r="A661" s="67"/>
      <c r="B661" s="79"/>
    </row>
    <row r="662" spans="1:2" ht="14.25">
      <c r="A662" s="67"/>
      <c r="B662" s="79"/>
    </row>
    <row r="663" spans="1:2" ht="14.25">
      <c r="A663" s="67"/>
      <c r="B663" s="79"/>
    </row>
    <row r="664" spans="1:2" ht="14.25">
      <c r="A664" s="67"/>
      <c r="B664" s="79"/>
    </row>
    <row r="665" spans="1:2" ht="14.25">
      <c r="A665" s="67"/>
      <c r="B665" s="79"/>
    </row>
    <row r="666" spans="1:2" ht="14.25">
      <c r="A666" s="67"/>
      <c r="B666" s="79"/>
    </row>
    <row r="667" spans="1:2" ht="14.25">
      <c r="A667" s="67"/>
      <c r="B667" s="79"/>
    </row>
    <row r="668" spans="1:2" ht="14.25">
      <c r="A668" s="67"/>
      <c r="B668" s="79"/>
    </row>
    <row r="669" spans="1:2" ht="14.25">
      <c r="A669" s="67"/>
      <c r="B669" s="79"/>
    </row>
    <row r="670" spans="1:2" ht="14.25">
      <c r="A670" s="67"/>
      <c r="B670" s="79"/>
    </row>
    <row r="671" spans="1:2" ht="14.25">
      <c r="A671" s="67"/>
      <c r="B671" s="79"/>
    </row>
    <row r="672" spans="1:2" ht="14.25">
      <c r="A672" s="67"/>
      <c r="B672" s="79"/>
    </row>
    <row r="673" spans="1:2" ht="14.25">
      <c r="A673" s="67"/>
      <c r="B673" s="79"/>
    </row>
    <row r="674" spans="1:2" ht="14.25">
      <c r="A674" s="67"/>
      <c r="B674" s="79"/>
    </row>
    <row r="675" spans="1:2" ht="14.25">
      <c r="A675" s="67"/>
      <c r="B675" s="79"/>
    </row>
    <row r="676" spans="1:2" ht="14.25">
      <c r="A676" s="67"/>
      <c r="B676" s="79"/>
    </row>
    <row r="677" spans="1:2" ht="14.25">
      <c r="A677" s="67"/>
      <c r="B677" s="79"/>
    </row>
    <row r="678" spans="1:2" ht="14.25">
      <c r="A678" s="67"/>
      <c r="B678" s="79"/>
    </row>
    <row r="679" spans="1:2" ht="14.25">
      <c r="A679" s="67"/>
      <c r="B679" s="79"/>
    </row>
    <row r="680" spans="1:2" ht="14.25">
      <c r="A680" s="67"/>
      <c r="B680" s="79"/>
    </row>
    <row r="681" spans="1:2" ht="14.25">
      <c r="A681" s="67"/>
      <c r="B681" s="79"/>
    </row>
    <row r="682" spans="1:2" ht="14.25">
      <c r="A682" s="67"/>
      <c r="B682" s="79"/>
    </row>
    <row r="683" spans="1:2" ht="14.25">
      <c r="A683" s="67"/>
      <c r="B683" s="79"/>
    </row>
    <row r="684" spans="1:2" ht="14.25">
      <c r="A684" s="67"/>
      <c r="B684" s="79"/>
    </row>
    <row r="685" spans="1:2" ht="14.25">
      <c r="A685" s="67"/>
      <c r="B685" s="79"/>
    </row>
    <row r="686" spans="1:2" ht="14.25">
      <c r="A686" s="67"/>
      <c r="B686" s="79"/>
    </row>
    <row r="687" spans="1:2" ht="14.25">
      <c r="A687" s="67"/>
      <c r="B687" s="79"/>
    </row>
    <row r="688" spans="1:2" ht="14.25">
      <c r="A688" s="67"/>
      <c r="B688" s="79"/>
    </row>
    <row r="689" spans="1:2" ht="14.25">
      <c r="A689" s="67"/>
      <c r="B689" s="79"/>
    </row>
    <row r="690" spans="1:2" ht="14.25">
      <c r="A690" s="67"/>
      <c r="B690" s="79"/>
    </row>
    <row r="691" spans="1:2" ht="14.25">
      <c r="A691" s="67"/>
      <c r="B691" s="79"/>
    </row>
    <row r="692" spans="1:2" ht="14.25">
      <c r="A692" s="67"/>
      <c r="B692" s="79"/>
    </row>
    <row r="693" spans="1:2" ht="14.25">
      <c r="A693" s="67"/>
      <c r="B693" s="79"/>
    </row>
    <row r="694" spans="1:2" ht="14.25">
      <c r="A694" s="67"/>
      <c r="B694" s="79"/>
    </row>
    <row r="695" spans="1:2" ht="14.25">
      <c r="A695" s="67"/>
      <c r="B695" s="79"/>
    </row>
    <row r="696" spans="1:2" ht="14.25">
      <c r="A696" s="67"/>
      <c r="B696" s="79"/>
    </row>
    <row r="697" spans="1:2" ht="14.25">
      <c r="A697" s="67"/>
      <c r="B697" s="79"/>
    </row>
    <row r="698" spans="1:2" ht="14.25">
      <c r="A698" s="67"/>
      <c r="B698" s="79"/>
    </row>
    <row r="699" spans="1:2" ht="14.25">
      <c r="A699" s="67"/>
      <c r="B699" s="79"/>
    </row>
    <row r="700" spans="1:2" ht="14.25">
      <c r="A700" s="67"/>
      <c r="B700" s="79"/>
    </row>
    <row r="701" spans="1:2" ht="14.25">
      <c r="A701" s="67"/>
      <c r="B701" s="79"/>
    </row>
    <row r="702" spans="1:2" ht="14.25">
      <c r="A702" s="67"/>
      <c r="B702" s="79"/>
    </row>
    <row r="703" spans="1:2" ht="14.25">
      <c r="A703" s="67"/>
      <c r="B703" s="79"/>
    </row>
    <row r="704" spans="1:2" ht="14.25">
      <c r="A704" s="67"/>
      <c r="B704" s="79"/>
    </row>
    <row r="705" spans="1:2" ht="14.25">
      <c r="A705" s="67"/>
      <c r="B705" s="79"/>
    </row>
    <row r="706" spans="1:2" ht="14.25">
      <c r="A706" s="67"/>
      <c r="B706" s="79"/>
    </row>
    <row r="707" spans="1:2" ht="14.25">
      <c r="A707" s="67"/>
      <c r="B707" s="79"/>
    </row>
    <row r="708" spans="1:2" ht="14.25">
      <c r="A708" s="67"/>
      <c r="B708" s="79"/>
    </row>
    <row r="709" spans="1:2" ht="14.25">
      <c r="A709" s="67"/>
      <c r="B709" s="79"/>
    </row>
    <row r="710" spans="1:2" ht="14.25">
      <c r="A710" s="67"/>
      <c r="B710" s="79"/>
    </row>
    <row r="711" spans="1:2" ht="14.25">
      <c r="A711" s="67"/>
      <c r="B711" s="79"/>
    </row>
    <row r="712" spans="1:2" ht="14.25">
      <c r="A712" s="67"/>
      <c r="B712" s="79"/>
    </row>
    <row r="713" spans="1:2" ht="14.25">
      <c r="A713" s="67"/>
      <c r="B713" s="79"/>
    </row>
    <row r="714" spans="1:2" ht="14.25">
      <c r="A714" s="67"/>
      <c r="B714" s="79"/>
    </row>
    <row r="715" spans="1:2" ht="14.25">
      <c r="A715" s="67"/>
      <c r="B715" s="79"/>
    </row>
    <row r="716" spans="1:2" ht="14.25">
      <c r="A716" s="67"/>
      <c r="B716" s="79"/>
    </row>
    <row r="717" spans="1:2" ht="14.25">
      <c r="A717" s="67"/>
      <c r="B717" s="79"/>
    </row>
    <row r="718" spans="1:2" ht="14.25">
      <c r="A718" s="67"/>
      <c r="B718" s="79"/>
    </row>
    <row r="719" spans="1:2" ht="14.25">
      <c r="A719" s="67"/>
      <c r="B719" s="79"/>
    </row>
    <row r="720" spans="1:2" ht="14.25">
      <c r="A720" s="67"/>
      <c r="B720" s="79"/>
    </row>
    <row r="721" spans="1:2" ht="14.25">
      <c r="A721" s="67"/>
      <c r="B721" s="79"/>
    </row>
    <row r="722" spans="1:2" ht="14.25">
      <c r="A722" s="67"/>
      <c r="B722" s="79"/>
    </row>
    <row r="723" spans="1:2" ht="14.25">
      <c r="A723" s="67"/>
      <c r="B723" s="79"/>
    </row>
    <row r="724" spans="1:2" ht="14.25">
      <c r="A724" s="67"/>
      <c r="B724" s="79"/>
    </row>
    <row r="725" spans="1:2" ht="14.25">
      <c r="A725" s="67"/>
      <c r="B725" s="79"/>
    </row>
    <row r="726" spans="1:2" ht="14.25">
      <c r="A726" s="67"/>
      <c r="B726" s="79"/>
    </row>
    <row r="727" spans="1:2" ht="14.25">
      <c r="A727" s="67"/>
      <c r="B727" s="79"/>
    </row>
    <row r="728" spans="1:2" ht="14.25">
      <c r="A728" s="67"/>
      <c r="B728" s="79"/>
    </row>
    <row r="729" spans="1:2" ht="14.25">
      <c r="A729" s="67"/>
      <c r="B729" s="79"/>
    </row>
    <row r="730" spans="1:2" ht="14.25">
      <c r="A730" s="67"/>
      <c r="B730" s="79"/>
    </row>
    <row r="731" spans="1:2" ht="14.25">
      <c r="A731" s="67"/>
      <c r="B731" s="79"/>
    </row>
    <row r="732" spans="1:2" ht="14.25">
      <c r="A732" s="67"/>
      <c r="B732" s="79"/>
    </row>
    <row r="733" spans="1:2" ht="14.25">
      <c r="A733" s="67"/>
      <c r="B733" s="79"/>
    </row>
    <row r="734" spans="1:2" ht="14.25">
      <c r="A734" s="67"/>
      <c r="B734" s="79"/>
    </row>
    <row r="735" spans="1:2" ht="14.25">
      <c r="A735" s="67"/>
      <c r="B735" s="79"/>
    </row>
    <row r="736" spans="1:2" ht="14.25">
      <c r="A736" s="67"/>
      <c r="B736" s="79"/>
    </row>
    <row r="737" spans="1:2" ht="14.25">
      <c r="A737" s="67"/>
      <c r="B737" s="79"/>
    </row>
    <row r="738" spans="1:2" ht="14.25">
      <c r="A738" s="67"/>
      <c r="B738" s="79"/>
    </row>
    <row r="739" spans="1:2" ht="14.25">
      <c r="A739" s="67"/>
      <c r="B739" s="79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4">
      <selection activeCell="I13" sqref="I13:I14"/>
    </sheetView>
  </sheetViews>
  <sheetFormatPr defaultColWidth="9.00390625" defaultRowHeight="14.25"/>
  <cols>
    <col min="1" max="1" width="40.875" style="50" customWidth="1"/>
    <col min="2" max="6" width="19.00390625" style="50" customWidth="1"/>
    <col min="7" max="16384" width="9.00390625" style="48" customWidth="1"/>
  </cols>
  <sheetData>
    <row r="1" ht="14.25">
      <c r="A1" s="50" t="s">
        <v>724</v>
      </c>
    </row>
    <row r="2" spans="1:6" s="48" customFormat="1" ht="29.25" customHeight="1">
      <c r="A2" s="51" t="s">
        <v>725</v>
      </c>
      <c r="B2" s="51"/>
      <c r="C2" s="51"/>
      <c r="D2" s="51"/>
      <c r="E2" s="51"/>
      <c r="F2" s="51"/>
    </row>
    <row r="3" spans="1:6" s="48" customFormat="1" ht="23.25" customHeight="1">
      <c r="A3" s="52"/>
      <c r="B3" s="52"/>
      <c r="C3" s="52"/>
      <c r="D3" s="52"/>
      <c r="E3" s="52"/>
      <c r="F3" s="52" t="s">
        <v>22</v>
      </c>
    </row>
    <row r="4" spans="1:6" s="49" customFormat="1" ht="37.5" customHeight="1">
      <c r="A4" s="53" t="s">
        <v>726</v>
      </c>
      <c r="B4" s="54" t="s">
        <v>97</v>
      </c>
      <c r="C4" s="55" t="s">
        <v>727</v>
      </c>
      <c r="D4" s="56" t="s">
        <v>728</v>
      </c>
      <c r="E4" s="57" t="s">
        <v>729</v>
      </c>
      <c r="F4" s="54" t="s">
        <v>730</v>
      </c>
    </row>
    <row r="5" spans="1:6" s="48" customFormat="1" ht="24.75" customHeight="1">
      <c r="A5" s="58" t="s">
        <v>731</v>
      </c>
      <c r="B5" s="59">
        <f>C5+D5+E5+F5</f>
        <v>27575</v>
      </c>
      <c r="C5" s="59">
        <v>22163</v>
      </c>
      <c r="D5" s="59">
        <v>3245</v>
      </c>
      <c r="E5" s="59">
        <v>938</v>
      </c>
      <c r="F5" s="59">
        <v>1229</v>
      </c>
    </row>
    <row r="6" spans="1:6" s="49" customFormat="1" ht="25.5" customHeight="1">
      <c r="A6" s="60" t="s">
        <v>732</v>
      </c>
      <c r="B6" s="61">
        <v>47631.556771999996</v>
      </c>
      <c r="C6" s="62">
        <v>11138.38075</v>
      </c>
      <c r="D6" s="61">
        <v>33747.870139</v>
      </c>
      <c r="E6" s="61">
        <v>2412.2828</v>
      </c>
      <c r="F6" s="63">
        <v>333.023083</v>
      </c>
    </row>
    <row r="7" spans="1:6" s="49" customFormat="1" ht="25.5" customHeight="1">
      <c r="A7" s="64" t="s">
        <v>733</v>
      </c>
      <c r="B7" s="61">
        <v>24162.126402</v>
      </c>
      <c r="C7" s="61">
        <v>2555.7088</v>
      </c>
      <c r="D7" s="61">
        <v>19093.090219</v>
      </c>
      <c r="E7" s="61">
        <v>2237.3156</v>
      </c>
      <c r="F7" s="63">
        <v>276.011783</v>
      </c>
    </row>
    <row r="8" spans="1:6" s="49" customFormat="1" ht="25.5" customHeight="1">
      <c r="A8" s="64" t="s">
        <v>734</v>
      </c>
      <c r="B8" s="61">
        <v>23254.1036</v>
      </c>
      <c r="C8" s="61">
        <v>8493.1036</v>
      </c>
      <c r="D8" s="61">
        <v>14600</v>
      </c>
      <c r="E8" s="61">
        <v>161</v>
      </c>
      <c r="F8" s="63">
        <v>0</v>
      </c>
    </row>
    <row r="9" spans="1:6" s="49" customFormat="1" ht="25.5" customHeight="1">
      <c r="A9" s="64" t="s">
        <v>735</v>
      </c>
      <c r="B9" s="61">
        <v>134.51547</v>
      </c>
      <c r="C9" s="61">
        <v>78.56835</v>
      </c>
      <c r="D9" s="61">
        <v>32.779920000000004</v>
      </c>
      <c r="E9" s="61">
        <v>13.9672</v>
      </c>
      <c r="F9" s="63">
        <v>9.2</v>
      </c>
    </row>
    <row r="10" spans="1:6" s="49" customFormat="1" ht="25.5" customHeight="1">
      <c r="A10" s="64" t="s">
        <v>736</v>
      </c>
      <c r="B10" s="61">
        <v>0</v>
      </c>
      <c r="C10" s="61">
        <v>0</v>
      </c>
      <c r="D10" s="64">
        <v>0</v>
      </c>
      <c r="E10" s="61">
        <v>0</v>
      </c>
      <c r="F10" s="61">
        <v>0</v>
      </c>
    </row>
    <row r="11" spans="1:6" s="49" customFormat="1" ht="25.5" customHeight="1">
      <c r="A11" s="64" t="s">
        <v>737</v>
      </c>
      <c r="B11" s="61">
        <v>76.4764</v>
      </c>
      <c r="C11" s="61">
        <v>7</v>
      </c>
      <c r="D11" s="61">
        <v>22</v>
      </c>
      <c r="E11" s="61">
        <v>0</v>
      </c>
      <c r="F11" s="61">
        <v>47.4764</v>
      </c>
    </row>
    <row r="12" spans="1:6" s="49" customFormat="1" ht="25.5" customHeight="1">
      <c r="A12" s="64" t="s">
        <v>738</v>
      </c>
      <c r="B12" s="61">
        <v>4.3349</v>
      </c>
      <c r="C12" s="61">
        <v>4</v>
      </c>
      <c r="D12" s="61">
        <v>0</v>
      </c>
      <c r="E12" s="61">
        <v>0</v>
      </c>
      <c r="F12" s="61">
        <v>0.3349</v>
      </c>
    </row>
    <row r="13" spans="1:6" s="49" customFormat="1" ht="25.5" customHeight="1">
      <c r="A13" s="64" t="s">
        <v>739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</row>
    <row r="14" spans="1:6" s="49" customFormat="1" ht="25.5" customHeight="1">
      <c r="A14" s="64" t="s">
        <v>740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</row>
    <row r="15" spans="1:6" s="49" customFormat="1" ht="25.5" customHeight="1">
      <c r="A15" s="64" t="s">
        <v>741</v>
      </c>
      <c r="B15" s="61">
        <v>42822.312404</v>
      </c>
      <c r="C15" s="61">
        <v>8377.905920000001</v>
      </c>
      <c r="D15" s="61">
        <v>32447.512827999995</v>
      </c>
      <c r="E15" s="61">
        <v>1766.938956</v>
      </c>
      <c r="F15" s="61">
        <v>229.9547</v>
      </c>
    </row>
    <row r="16" spans="1:6" s="49" customFormat="1" ht="25.5" customHeight="1">
      <c r="A16" s="64" t="s">
        <v>742</v>
      </c>
      <c r="B16" s="61">
        <v>40306.116303999996</v>
      </c>
      <c r="C16" s="61">
        <v>8327.905920000001</v>
      </c>
      <c r="D16" s="61">
        <v>30412.512827999995</v>
      </c>
      <c r="E16" s="61">
        <v>1400.585156</v>
      </c>
      <c r="F16" s="61">
        <v>165.1124</v>
      </c>
    </row>
    <row r="17" spans="1:6" s="49" customFormat="1" ht="25.5" customHeight="1">
      <c r="A17" s="64" t="s">
        <v>743</v>
      </c>
      <c r="B17" s="61">
        <v>85</v>
      </c>
      <c r="C17" s="61">
        <v>50</v>
      </c>
      <c r="D17" s="61">
        <v>35</v>
      </c>
      <c r="E17" s="61">
        <v>0</v>
      </c>
      <c r="F17" s="61">
        <v>0</v>
      </c>
    </row>
    <row r="18" spans="1:6" s="49" customFormat="1" ht="25.5" customHeight="1">
      <c r="A18" s="64" t="s">
        <v>744</v>
      </c>
      <c r="B18" s="61">
        <v>2122.4796</v>
      </c>
      <c r="C18" s="61">
        <v>0</v>
      </c>
      <c r="D18" s="61">
        <v>2000</v>
      </c>
      <c r="E18" s="61">
        <v>107.7796</v>
      </c>
      <c r="F18" s="61">
        <v>14.7</v>
      </c>
    </row>
    <row r="19" spans="1:6" s="49" customFormat="1" ht="25.5" customHeight="1">
      <c r="A19" s="64" t="s">
        <v>745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</row>
    <row r="20" spans="1:6" s="49" customFormat="1" ht="25.5" customHeight="1">
      <c r="A20" s="64" t="s">
        <v>746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</row>
    <row r="21" spans="1:6" s="49" customFormat="1" ht="25.5" customHeight="1">
      <c r="A21" s="60" t="s">
        <v>747</v>
      </c>
      <c r="B21" s="61">
        <v>4809.244368</v>
      </c>
      <c r="C21" s="61">
        <v>2760.47483</v>
      </c>
      <c r="D21" s="61">
        <v>1300.357311</v>
      </c>
      <c r="E21" s="61">
        <v>645.343844</v>
      </c>
      <c r="F21" s="63">
        <v>103.068383</v>
      </c>
    </row>
    <row r="22" spans="1:6" s="49" customFormat="1" ht="25.5" customHeight="1">
      <c r="A22" s="64" t="s">
        <v>748</v>
      </c>
      <c r="B22" s="61">
        <f aca="true" t="shared" si="0" ref="B22:F22">B5+B21</f>
        <v>32384.244368</v>
      </c>
      <c r="C22" s="61">
        <f t="shared" si="0"/>
        <v>24923.47483</v>
      </c>
      <c r="D22" s="61">
        <f t="shared" si="0"/>
        <v>4545.357311</v>
      </c>
      <c r="E22" s="61">
        <f t="shared" si="0"/>
        <v>1583.343844</v>
      </c>
      <c r="F22" s="61">
        <f t="shared" si="0"/>
        <v>1332.068383</v>
      </c>
    </row>
  </sheetData>
  <sheetProtection/>
  <mergeCells count="1">
    <mergeCell ref="A2:F2"/>
  </mergeCells>
  <printOptions horizontalCentered="1"/>
  <pageMargins left="0.35" right="0.35" top="0.63" bottom="0.59" header="0.11999999999999998" footer="0.28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="115" zoomScaleNormal="115" workbookViewId="0" topLeftCell="A5">
      <selection activeCell="K15" sqref="K15"/>
    </sheetView>
  </sheetViews>
  <sheetFormatPr defaultColWidth="9.00390625" defaultRowHeight="14.25"/>
  <cols>
    <col min="1" max="1" width="35.75390625" style="50" customWidth="1"/>
    <col min="2" max="6" width="19.00390625" style="50" customWidth="1"/>
    <col min="7" max="16384" width="9.00390625" style="48" customWidth="1"/>
  </cols>
  <sheetData>
    <row r="1" spans="1:6" s="48" customFormat="1" ht="14.25">
      <c r="A1" s="50" t="s">
        <v>749</v>
      </c>
      <c r="B1" s="50"/>
      <c r="C1" s="50"/>
      <c r="D1" s="50"/>
      <c r="E1" s="50"/>
      <c r="F1" s="50"/>
    </row>
    <row r="2" spans="1:6" s="48" customFormat="1" ht="29.25" customHeight="1">
      <c r="A2" s="51" t="s">
        <v>750</v>
      </c>
      <c r="B2" s="51"/>
      <c r="C2" s="51"/>
      <c r="D2" s="51"/>
      <c r="E2" s="51"/>
      <c r="F2" s="51"/>
    </row>
    <row r="3" spans="1:6" s="48" customFormat="1" ht="23.25" customHeight="1">
      <c r="A3" s="52"/>
      <c r="B3" s="52"/>
      <c r="C3" s="52"/>
      <c r="D3" s="52"/>
      <c r="E3" s="52"/>
      <c r="F3" s="52" t="s">
        <v>22</v>
      </c>
    </row>
    <row r="4" spans="1:6" s="49" customFormat="1" ht="37.5" customHeight="1">
      <c r="A4" s="53" t="s">
        <v>726</v>
      </c>
      <c r="B4" s="54" t="s">
        <v>97</v>
      </c>
      <c r="C4" s="55" t="s">
        <v>727</v>
      </c>
      <c r="D4" s="56" t="s">
        <v>728</v>
      </c>
      <c r="E4" s="57" t="s">
        <v>729</v>
      </c>
      <c r="F4" s="54" t="s">
        <v>730</v>
      </c>
    </row>
    <row r="5" spans="1:6" s="48" customFormat="1" ht="24.75" customHeight="1">
      <c r="A5" s="58" t="s">
        <v>731</v>
      </c>
      <c r="B5" s="59">
        <f>C5+D5+E5+F5</f>
        <v>27575</v>
      </c>
      <c r="C5" s="59">
        <v>22163</v>
      </c>
      <c r="D5" s="59">
        <v>3245</v>
      </c>
      <c r="E5" s="59">
        <v>938</v>
      </c>
      <c r="F5" s="59">
        <v>1229</v>
      </c>
    </row>
    <row r="6" spans="1:6" s="49" customFormat="1" ht="25.5" customHeight="1">
      <c r="A6" s="60" t="s">
        <v>732</v>
      </c>
      <c r="B6" s="61">
        <v>47631.556771999996</v>
      </c>
      <c r="C6" s="62">
        <v>11138.38075</v>
      </c>
      <c r="D6" s="61">
        <v>33747.870139</v>
      </c>
      <c r="E6" s="61">
        <v>2412.2828</v>
      </c>
      <c r="F6" s="63">
        <v>333.023083</v>
      </c>
    </row>
    <row r="7" spans="1:6" s="49" customFormat="1" ht="25.5" customHeight="1">
      <c r="A7" s="64" t="s">
        <v>733</v>
      </c>
      <c r="B7" s="61">
        <v>24162.126402</v>
      </c>
      <c r="C7" s="61">
        <v>2555.7088</v>
      </c>
      <c r="D7" s="61">
        <v>19093.090219</v>
      </c>
      <c r="E7" s="61">
        <v>2237.3156</v>
      </c>
      <c r="F7" s="63">
        <v>276.011783</v>
      </c>
    </row>
    <row r="8" spans="1:6" s="49" customFormat="1" ht="25.5" customHeight="1">
      <c r="A8" s="64" t="s">
        <v>734</v>
      </c>
      <c r="B8" s="61">
        <v>23254.1036</v>
      </c>
      <c r="C8" s="61">
        <v>8493.1036</v>
      </c>
      <c r="D8" s="61">
        <v>14600</v>
      </c>
      <c r="E8" s="61">
        <v>161</v>
      </c>
      <c r="F8" s="63">
        <v>0</v>
      </c>
    </row>
    <row r="9" spans="1:6" s="49" customFormat="1" ht="25.5" customHeight="1">
      <c r="A9" s="64" t="s">
        <v>735</v>
      </c>
      <c r="B9" s="61">
        <v>134.51547</v>
      </c>
      <c r="C9" s="61">
        <v>78.56835</v>
      </c>
      <c r="D9" s="61">
        <v>32.779920000000004</v>
      </c>
      <c r="E9" s="61">
        <v>13.9672</v>
      </c>
      <c r="F9" s="63">
        <v>9.2</v>
      </c>
    </row>
    <row r="10" spans="1:6" s="49" customFormat="1" ht="25.5" customHeight="1">
      <c r="A10" s="64" t="s">
        <v>736</v>
      </c>
      <c r="B10" s="61">
        <v>0</v>
      </c>
      <c r="C10" s="61">
        <v>0</v>
      </c>
      <c r="D10" s="64"/>
      <c r="E10" s="61">
        <v>0</v>
      </c>
      <c r="F10" s="61">
        <v>0</v>
      </c>
    </row>
    <row r="11" spans="1:6" s="49" customFormat="1" ht="25.5" customHeight="1">
      <c r="A11" s="64" t="s">
        <v>737</v>
      </c>
      <c r="B11" s="61">
        <v>76.4764</v>
      </c>
      <c r="C11" s="61">
        <v>7</v>
      </c>
      <c r="D11" s="61">
        <v>22</v>
      </c>
      <c r="E11" s="61">
        <v>0</v>
      </c>
      <c r="F11" s="61">
        <v>47.4764</v>
      </c>
    </row>
    <row r="12" spans="1:6" s="49" customFormat="1" ht="25.5" customHeight="1">
      <c r="A12" s="64" t="s">
        <v>738</v>
      </c>
      <c r="B12" s="61">
        <v>4.3349</v>
      </c>
      <c r="C12" s="61">
        <v>4</v>
      </c>
      <c r="D12" s="61">
        <v>0</v>
      </c>
      <c r="E12" s="61">
        <v>0</v>
      </c>
      <c r="F12" s="61">
        <v>0.3349</v>
      </c>
    </row>
    <row r="13" spans="1:6" s="49" customFormat="1" ht="25.5" customHeight="1">
      <c r="A13" s="64" t="s">
        <v>739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</row>
    <row r="14" spans="1:6" s="49" customFormat="1" ht="25.5" customHeight="1">
      <c r="A14" s="64" t="s">
        <v>740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</row>
    <row r="15" spans="1:6" s="49" customFormat="1" ht="25.5" customHeight="1">
      <c r="A15" s="64" t="s">
        <v>741</v>
      </c>
      <c r="B15" s="61">
        <v>42822.312404</v>
      </c>
      <c r="C15" s="61">
        <v>8377.905920000001</v>
      </c>
      <c r="D15" s="61">
        <v>32447.512827999995</v>
      </c>
      <c r="E15" s="61">
        <v>1766.938956</v>
      </c>
      <c r="F15" s="61">
        <v>229.9547</v>
      </c>
    </row>
    <row r="16" spans="1:6" s="49" customFormat="1" ht="25.5" customHeight="1">
      <c r="A16" s="64" t="s">
        <v>742</v>
      </c>
      <c r="B16" s="61">
        <v>40306.116303999996</v>
      </c>
      <c r="C16" s="61">
        <v>8327.905920000001</v>
      </c>
      <c r="D16" s="61">
        <v>30412.512827999995</v>
      </c>
      <c r="E16" s="61">
        <v>1400.585156</v>
      </c>
      <c r="F16" s="61">
        <v>165.1124</v>
      </c>
    </row>
    <row r="17" spans="1:6" s="49" customFormat="1" ht="25.5" customHeight="1">
      <c r="A17" s="64" t="s">
        <v>743</v>
      </c>
      <c r="B17" s="61">
        <v>85</v>
      </c>
      <c r="C17" s="61">
        <v>50</v>
      </c>
      <c r="D17" s="61">
        <v>35</v>
      </c>
      <c r="E17" s="61">
        <v>0</v>
      </c>
      <c r="F17" s="61">
        <v>0</v>
      </c>
    </row>
    <row r="18" spans="1:6" s="49" customFormat="1" ht="25.5" customHeight="1">
      <c r="A18" s="64" t="s">
        <v>744</v>
      </c>
      <c r="B18" s="61">
        <v>2122.4796</v>
      </c>
      <c r="C18" s="61">
        <v>0</v>
      </c>
      <c r="D18" s="61">
        <v>2000</v>
      </c>
      <c r="E18" s="61">
        <v>107.7796</v>
      </c>
      <c r="F18" s="61">
        <v>14.7</v>
      </c>
    </row>
    <row r="19" spans="1:6" s="49" customFormat="1" ht="25.5" customHeight="1">
      <c r="A19" s="64" t="s">
        <v>745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</row>
    <row r="20" spans="1:6" s="49" customFormat="1" ht="25.5" customHeight="1">
      <c r="A20" s="64" t="s">
        <v>746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</row>
    <row r="21" spans="1:6" s="49" customFormat="1" ht="25.5" customHeight="1">
      <c r="A21" s="60" t="s">
        <v>747</v>
      </c>
      <c r="B21" s="61">
        <v>4809.244368</v>
      </c>
      <c r="C21" s="61">
        <v>2760.47483</v>
      </c>
      <c r="D21" s="61">
        <v>1300.357311</v>
      </c>
      <c r="E21" s="61">
        <v>645.343844</v>
      </c>
      <c r="F21" s="63">
        <v>103.068383</v>
      </c>
    </row>
    <row r="22" spans="1:6" s="49" customFormat="1" ht="25.5" customHeight="1">
      <c r="A22" s="64" t="s">
        <v>748</v>
      </c>
      <c r="B22" s="61">
        <f aca="true" t="shared" si="0" ref="B22:F22">B5+B21</f>
        <v>32384.244368</v>
      </c>
      <c r="C22" s="61">
        <f t="shared" si="0"/>
        <v>24923.47483</v>
      </c>
      <c r="D22" s="61">
        <f t="shared" si="0"/>
        <v>4545.357311</v>
      </c>
      <c r="E22" s="61">
        <f t="shared" si="0"/>
        <v>1583.343844</v>
      </c>
      <c r="F22" s="61">
        <f t="shared" si="0"/>
        <v>1332.068383</v>
      </c>
    </row>
  </sheetData>
  <sheetProtection/>
  <mergeCells count="1">
    <mergeCell ref="A2:F2"/>
  </mergeCells>
  <printOptions horizontalCentered="1"/>
  <pageMargins left="0.35" right="0.35" top="0.31" bottom="0.23999999999999996" header="0.11999999999999998" footer="0.28"/>
  <pageSetup firstPageNumber="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8" sqref="C8"/>
    </sheetView>
  </sheetViews>
  <sheetFormatPr defaultColWidth="9.00390625" defaultRowHeight="42" customHeight="1"/>
  <cols>
    <col min="1" max="16384" width="38.625" style="0" customWidth="1"/>
  </cols>
  <sheetData>
    <row r="1" ht="16.5" customHeight="1">
      <c r="A1" t="s">
        <v>751</v>
      </c>
    </row>
    <row r="2" spans="1:3" ht="37.5" customHeight="1">
      <c r="A2" s="43" t="s">
        <v>752</v>
      </c>
      <c r="B2" s="43"/>
      <c r="C2" s="43"/>
    </row>
    <row r="3" spans="1:3" ht="27.75" customHeight="1">
      <c r="A3" s="44"/>
      <c r="B3" s="44"/>
      <c r="C3" s="45" t="s">
        <v>753</v>
      </c>
    </row>
    <row r="4" spans="1:3" ht="42" customHeight="1">
      <c r="A4" s="46" t="s">
        <v>711</v>
      </c>
      <c r="B4" s="46" t="s">
        <v>754</v>
      </c>
      <c r="C4" s="46" t="s">
        <v>755</v>
      </c>
    </row>
    <row r="5" spans="1:3" ht="42" customHeight="1">
      <c r="A5" s="46" t="s">
        <v>756</v>
      </c>
      <c r="B5" s="47">
        <v>19.42</v>
      </c>
      <c r="C5" s="47">
        <v>19.34</v>
      </c>
    </row>
  </sheetData>
  <sheetProtection/>
  <mergeCells count="1">
    <mergeCell ref="A2:C2"/>
  </mergeCells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14" sqref="C14"/>
    </sheetView>
  </sheetViews>
  <sheetFormatPr defaultColWidth="9.00390625" defaultRowHeight="42" customHeight="1"/>
  <cols>
    <col min="1" max="16384" width="38.625" style="0" customWidth="1"/>
  </cols>
  <sheetData>
    <row r="1" ht="18" customHeight="1">
      <c r="A1" t="s">
        <v>757</v>
      </c>
    </row>
    <row r="2" spans="1:3" ht="42" customHeight="1">
      <c r="A2" s="43" t="s">
        <v>758</v>
      </c>
      <c r="B2" s="43"/>
      <c r="C2" s="43"/>
    </row>
    <row r="3" spans="1:3" ht="15" customHeight="1">
      <c r="A3" s="44"/>
      <c r="B3" s="44"/>
      <c r="C3" s="45" t="s">
        <v>753</v>
      </c>
    </row>
    <row r="4" spans="1:3" ht="42" customHeight="1">
      <c r="A4" s="46" t="s">
        <v>711</v>
      </c>
      <c r="B4" s="46" t="s">
        <v>754</v>
      </c>
      <c r="C4" s="46" t="s">
        <v>755</v>
      </c>
    </row>
    <row r="5" spans="1:3" ht="42" customHeight="1">
      <c r="A5" s="46" t="s">
        <v>759</v>
      </c>
      <c r="B5" s="47">
        <v>8.08</v>
      </c>
      <c r="C5" s="47">
        <v>8.08</v>
      </c>
    </row>
  </sheetData>
  <sheetProtection/>
  <mergeCells count="1">
    <mergeCell ref="A2:C2"/>
  </mergeCells>
  <printOptions/>
  <pageMargins left="0.75" right="0.75" top="1" bottom="1" header="0.5" footer="0.5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9"/>
  <sheetViews>
    <sheetView zoomScale="130" zoomScaleNormal="130" workbookViewId="0" topLeftCell="A1">
      <selection activeCell="G6" sqref="G6"/>
    </sheetView>
  </sheetViews>
  <sheetFormatPr defaultColWidth="9.00390625" defaultRowHeight="21.75" customHeight="1"/>
  <cols>
    <col min="1" max="1" width="33.625" style="17" customWidth="1"/>
    <col min="2" max="3" width="15.625" style="18" customWidth="1"/>
    <col min="4" max="5" width="15.625" style="15" customWidth="1"/>
    <col min="6" max="6" width="26.00390625" style="15" customWidth="1"/>
    <col min="7" max="9" width="9.00390625" style="15" customWidth="1"/>
    <col min="10" max="10" width="9.375" style="15" bestFit="1" customWidth="1"/>
    <col min="11" max="16384" width="9.00390625" style="15" customWidth="1"/>
  </cols>
  <sheetData>
    <row r="1" ht="21.75" customHeight="1">
      <c r="A1" s="17" t="s">
        <v>760</v>
      </c>
    </row>
    <row r="2" spans="1:6" s="15" customFormat="1" ht="27.75" customHeight="1">
      <c r="A2" s="19" t="s">
        <v>761</v>
      </c>
      <c r="B2" s="19"/>
      <c r="C2" s="19"/>
      <c r="D2" s="19"/>
      <c r="E2" s="19"/>
      <c r="F2" s="19"/>
    </row>
    <row r="3" spans="1:6" s="16" customFormat="1" ht="42" customHeight="1">
      <c r="A3" s="20"/>
      <c r="B3" s="21"/>
      <c r="C3" s="21"/>
      <c r="D3" s="21" t="s">
        <v>545</v>
      </c>
      <c r="F3" s="22" t="s">
        <v>762</v>
      </c>
    </row>
    <row r="4" spans="1:6" s="16" customFormat="1" ht="31.5" customHeight="1">
      <c r="A4" s="23" t="s">
        <v>763</v>
      </c>
      <c r="B4" s="24" t="s">
        <v>764</v>
      </c>
      <c r="C4" s="24" t="s">
        <v>765</v>
      </c>
      <c r="D4" s="24" t="s">
        <v>766</v>
      </c>
      <c r="E4" s="25" t="s">
        <v>25</v>
      </c>
      <c r="F4" s="24" t="s">
        <v>767</v>
      </c>
    </row>
    <row r="5" spans="1:6" s="16" customFormat="1" ht="21" customHeight="1">
      <c r="A5" s="26" t="s">
        <v>768</v>
      </c>
      <c r="B5" s="26">
        <f>B6+B7+B52+B53+B54</f>
        <v>317296.32</v>
      </c>
      <c r="C5" s="26">
        <f>C6+C7+C52+C53+C54+C51</f>
        <v>401675.03</v>
      </c>
      <c r="D5" s="26">
        <f>D6+D7+D52+D53+D54+D51</f>
        <v>365479</v>
      </c>
      <c r="E5" s="27">
        <f>E6+E7+E52+E53+E54+E51</f>
        <v>387631</v>
      </c>
      <c r="F5" s="28" t="s">
        <v>769</v>
      </c>
    </row>
    <row r="6" spans="1:6" s="16" customFormat="1" ht="21" customHeight="1">
      <c r="A6" s="29" t="s">
        <v>770</v>
      </c>
      <c r="B6" s="26">
        <v>58239</v>
      </c>
      <c r="C6" s="26">
        <v>57822</v>
      </c>
      <c r="D6" s="30">
        <v>69498</v>
      </c>
      <c r="E6" s="31">
        <v>76788</v>
      </c>
      <c r="F6" s="28"/>
    </row>
    <row r="7" spans="1:6" s="16" customFormat="1" ht="21" customHeight="1">
      <c r="A7" s="29" t="s">
        <v>771</v>
      </c>
      <c r="B7" s="26">
        <f>B8+B14+B50</f>
        <v>193756.32</v>
      </c>
      <c r="C7" s="26">
        <f>C8+C14+C50</f>
        <v>209776.03000000003</v>
      </c>
      <c r="D7" s="26">
        <f>D8+D14+D50</f>
        <v>222133</v>
      </c>
      <c r="E7" s="27">
        <f>E8+E14+E50</f>
        <v>227993</v>
      </c>
      <c r="F7" s="32"/>
    </row>
    <row r="8" spans="1:6" s="16" customFormat="1" ht="21" customHeight="1">
      <c r="A8" s="32" t="s">
        <v>772</v>
      </c>
      <c r="B8" s="26">
        <f>SUM(B9:B13)</f>
        <v>6354</v>
      </c>
      <c r="C8" s="26">
        <f>SUM(C9:C13)</f>
        <v>6354</v>
      </c>
      <c r="D8" s="26">
        <f>SUM(D9:D13)</f>
        <v>6354</v>
      </c>
      <c r="E8" s="27">
        <f>SUM(E9:E13)</f>
        <v>6354</v>
      </c>
      <c r="F8" s="32"/>
    </row>
    <row r="9" spans="1:6" s="16" customFormat="1" ht="21" customHeight="1">
      <c r="A9" s="33" t="s">
        <v>773</v>
      </c>
      <c r="B9" s="24">
        <v>8</v>
      </c>
      <c r="C9" s="24">
        <v>8</v>
      </c>
      <c r="D9" s="24">
        <v>8</v>
      </c>
      <c r="E9" s="25">
        <v>8</v>
      </c>
      <c r="F9" s="32" t="s">
        <v>774</v>
      </c>
    </row>
    <row r="10" spans="1:6" s="15" customFormat="1" ht="21" customHeight="1">
      <c r="A10" s="33" t="s">
        <v>775</v>
      </c>
      <c r="B10" s="24">
        <v>2985</v>
      </c>
      <c r="C10" s="24">
        <v>2985</v>
      </c>
      <c r="D10" s="24">
        <v>2985</v>
      </c>
      <c r="E10" s="25">
        <v>2985</v>
      </c>
      <c r="F10" s="32" t="s">
        <v>774</v>
      </c>
    </row>
    <row r="11" spans="1:6" s="15" customFormat="1" ht="21" customHeight="1">
      <c r="A11" s="33" t="s">
        <v>776</v>
      </c>
      <c r="B11" s="24">
        <v>683</v>
      </c>
      <c r="C11" s="24">
        <v>683</v>
      </c>
      <c r="D11" s="24">
        <v>683</v>
      </c>
      <c r="E11" s="25">
        <v>683</v>
      </c>
      <c r="F11" s="32" t="s">
        <v>774</v>
      </c>
    </row>
    <row r="12" spans="1:6" s="15" customFormat="1" ht="21" customHeight="1">
      <c r="A12" s="33" t="s">
        <v>777</v>
      </c>
      <c r="B12" s="24">
        <v>965</v>
      </c>
      <c r="C12" s="24">
        <v>965</v>
      </c>
      <c r="D12" s="24">
        <v>965</v>
      </c>
      <c r="E12" s="25">
        <v>965</v>
      </c>
      <c r="F12" s="32" t="s">
        <v>778</v>
      </c>
    </row>
    <row r="13" spans="1:6" s="15" customFormat="1" ht="39" customHeight="1">
      <c r="A13" s="33" t="s">
        <v>779</v>
      </c>
      <c r="B13" s="24">
        <v>1713</v>
      </c>
      <c r="C13" s="24">
        <v>1713</v>
      </c>
      <c r="D13" s="24">
        <v>1713</v>
      </c>
      <c r="E13" s="25">
        <v>1713</v>
      </c>
      <c r="F13" s="28" t="s">
        <v>780</v>
      </c>
    </row>
    <row r="14" spans="1:6" s="15" customFormat="1" ht="21" customHeight="1">
      <c r="A14" s="32" t="s">
        <v>781</v>
      </c>
      <c r="B14" s="26">
        <f>SUM(B15:B17,B28:B36,B40:B42)</f>
        <v>126019.68</v>
      </c>
      <c r="C14" s="26">
        <f>SUM(C15:C17,C28:C36,C40:C42)</f>
        <v>111135.30000000002</v>
      </c>
      <c r="D14" s="26">
        <f>SUM(D15:D17,D28:D36,D40:D42)</f>
        <v>137666</v>
      </c>
      <c r="E14" s="27">
        <f>SUM(E15:E17,E28:E36,E40:E42)</f>
        <v>179851</v>
      </c>
      <c r="F14" s="32"/>
    </row>
    <row r="15" spans="1:6" s="15" customFormat="1" ht="21" customHeight="1">
      <c r="A15" s="33" t="s">
        <v>782</v>
      </c>
      <c r="B15" s="24">
        <f>28549+4229</f>
        <v>32778</v>
      </c>
      <c r="C15" s="24">
        <f>B15+3300</f>
        <v>36078</v>
      </c>
      <c r="D15" s="24">
        <f>C15+2140</f>
        <v>38218</v>
      </c>
      <c r="E15" s="25">
        <f>36511+5254</f>
        <v>41765</v>
      </c>
      <c r="F15" s="28" t="s">
        <v>783</v>
      </c>
    </row>
    <row r="16" spans="1:6" s="15" customFormat="1" ht="21" customHeight="1">
      <c r="A16" s="33" t="s">
        <v>784</v>
      </c>
      <c r="B16" s="24">
        <f>11791+288</f>
        <v>12079</v>
      </c>
      <c r="C16" s="24">
        <v>12079</v>
      </c>
      <c r="D16" s="24">
        <f>C16+2585+415</f>
        <v>15079</v>
      </c>
      <c r="E16" s="25">
        <f>16371+696</f>
        <v>17067</v>
      </c>
      <c r="F16" s="28" t="s">
        <v>785</v>
      </c>
    </row>
    <row r="17" spans="1:6" s="15" customFormat="1" ht="21" customHeight="1">
      <c r="A17" s="33" t="s">
        <v>786</v>
      </c>
      <c r="B17" s="24">
        <f>SUM(B18:B27)</f>
        <v>2785.4</v>
      </c>
      <c r="C17" s="24">
        <f>SUM(C18:C27)</f>
        <v>2765.4</v>
      </c>
      <c r="D17" s="24">
        <f>SUM(D18:D27)</f>
        <v>2228</v>
      </c>
      <c r="E17" s="25">
        <f>SUM(E18:E27)</f>
        <v>2228</v>
      </c>
      <c r="F17" s="32"/>
    </row>
    <row r="18" spans="1:6" s="15" customFormat="1" ht="21.75" customHeight="1">
      <c r="A18" s="34" t="s">
        <v>787</v>
      </c>
      <c r="B18" s="24">
        <v>381</v>
      </c>
      <c r="C18" s="24">
        <v>381</v>
      </c>
      <c r="D18" s="24">
        <v>381</v>
      </c>
      <c r="E18" s="25">
        <v>381</v>
      </c>
      <c r="F18" s="32" t="s">
        <v>788</v>
      </c>
    </row>
    <row r="19" spans="1:6" s="15" customFormat="1" ht="21.75" customHeight="1">
      <c r="A19" s="34" t="s">
        <v>789</v>
      </c>
      <c r="B19" s="24">
        <v>87</v>
      </c>
      <c r="C19" s="24">
        <v>87</v>
      </c>
      <c r="D19" s="24">
        <v>87</v>
      </c>
      <c r="E19" s="25">
        <v>87</v>
      </c>
      <c r="F19" s="32" t="s">
        <v>790</v>
      </c>
    </row>
    <row r="20" spans="1:6" s="15" customFormat="1" ht="21.75" customHeight="1">
      <c r="A20" s="34" t="s">
        <v>791</v>
      </c>
      <c r="B20" s="24">
        <v>84</v>
      </c>
      <c r="C20" s="24">
        <v>84</v>
      </c>
      <c r="D20" s="24">
        <v>84</v>
      </c>
      <c r="E20" s="25">
        <v>84</v>
      </c>
      <c r="F20" s="32"/>
    </row>
    <row r="21" spans="1:6" s="15" customFormat="1" ht="21.75" customHeight="1">
      <c r="A21" s="34" t="s">
        <v>792</v>
      </c>
      <c r="B21" s="24">
        <v>1</v>
      </c>
      <c r="C21" s="24">
        <v>1</v>
      </c>
      <c r="D21" s="24">
        <v>1</v>
      </c>
      <c r="E21" s="25">
        <v>1</v>
      </c>
      <c r="F21" s="32" t="s">
        <v>793</v>
      </c>
    </row>
    <row r="22" spans="1:6" s="15" customFormat="1" ht="21.75" customHeight="1">
      <c r="A22" s="34" t="s">
        <v>794</v>
      </c>
      <c r="B22" s="24">
        <v>140</v>
      </c>
      <c r="C22" s="24">
        <v>140</v>
      </c>
      <c r="D22" s="24">
        <v>140</v>
      </c>
      <c r="E22" s="25">
        <v>140</v>
      </c>
      <c r="F22" s="28" t="s">
        <v>795</v>
      </c>
    </row>
    <row r="23" spans="1:6" s="15" customFormat="1" ht="21.75" customHeight="1">
      <c r="A23" s="34" t="s">
        <v>796</v>
      </c>
      <c r="B23" s="24">
        <v>173</v>
      </c>
      <c r="C23" s="24">
        <v>173</v>
      </c>
      <c r="D23" s="24">
        <v>173</v>
      </c>
      <c r="E23" s="25">
        <v>173</v>
      </c>
      <c r="F23" s="32" t="s">
        <v>797</v>
      </c>
    </row>
    <row r="24" spans="1:6" s="15" customFormat="1" ht="21.75" customHeight="1">
      <c r="A24" s="34" t="s">
        <v>798</v>
      </c>
      <c r="B24" s="24">
        <v>532</v>
      </c>
      <c r="C24" s="24">
        <v>532</v>
      </c>
      <c r="D24" s="24"/>
      <c r="E24" s="25"/>
      <c r="F24" s="32"/>
    </row>
    <row r="25" spans="1:6" s="15" customFormat="1" ht="21.75" customHeight="1">
      <c r="A25" s="34" t="s">
        <v>799</v>
      </c>
      <c r="B25" s="24">
        <v>16</v>
      </c>
      <c r="C25" s="24">
        <v>16</v>
      </c>
      <c r="D25" s="24">
        <v>16</v>
      </c>
      <c r="E25" s="25">
        <v>16</v>
      </c>
      <c r="F25" s="32"/>
    </row>
    <row r="26" spans="1:6" s="15" customFormat="1" ht="21.75" customHeight="1">
      <c r="A26" s="34" t="s">
        <v>800</v>
      </c>
      <c r="B26" s="24">
        <v>1346</v>
      </c>
      <c r="C26" s="24">
        <v>1346</v>
      </c>
      <c r="D26" s="24">
        <v>1346</v>
      </c>
      <c r="E26" s="25">
        <v>1346</v>
      </c>
      <c r="F26" s="32" t="s">
        <v>801</v>
      </c>
    </row>
    <row r="27" spans="1:6" s="15" customFormat="1" ht="21.75" customHeight="1">
      <c r="A27" s="34" t="s">
        <v>802</v>
      </c>
      <c r="B27" s="24">
        <v>25.4</v>
      </c>
      <c r="C27" s="24">
        <v>5.4</v>
      </c>
      <c r="D27" s="24"/>
      <c r="E27" s="25"/>
      <c r="F27" s="28"/>
    </row>
    <row r="28" spans="1:6" s="15" customFormat="1" ht="21.75" customHeight="1">
      <c r="A28" s="33" t="s">
        <v>803</v>
      </c>
      <c r="B28" s="24">
        <v>1182</v>
      </c>
      <c r="C28" s="24">
        <v>1182</v>
      </c>
      <c r="D28" s="24">
        <v>1182</v>
      </c>
      <c r="E28" s="25">
        <v>1182</v>
      </c>
      <c r="F28" s="32" t="s">
        <v>804</v>
      </c>
    </row>
    <row r="29" spans="1:6" s="15" customFormat="1" ht="21.75" customHeight="1">
      <c r="A29" s="33" t="s">
        <v>805</v>
      </c>
      <c r="B29" s="24"/>
      <c r="C29" s="24">
        <v>1014.5</v>
      </c>
      <c r="D29" s="24">
        <v>104</v>
      </c>
      <c r="E29" s="25">
        <v>104</v>
      </c>
      <c r="F29" s="32" t="s">
        <v>806</v>
      </c>
    </row>
    <row r="30" spans="1:6" s="15" customFormat="1" ht="21.75" customHeight="1">
      <c r="A30" s="33" t="s">
        <v>807</v>
      </c>
      <c r="B30" s="24">
        <f>1140+151+5454</f>
        <v>6745</v>
      </c>
      <c r="C30" s="24">
        <f>1140+151+4771+30+577</f>
        <v>6669</v>
      </c>
      <c r="D30" s="24">
        <f>1140+151</f>
        <v>1291</v>
      </c>
      <c r="E30" s="25">
        <v>1291</v>
      </c>
      <c r="F30" s="32" t="s">
        <v>808</v>
      </c>
    </row>
    <row r="31" spans="1:6" s="15" customFormat="1" ht="21.75" customHeight="1">
      <c r="A31" s="33" t="s">
        <v>809</v>
      </c>
      <c r="B31" s="24">
        <f>18+29053.1</f>
        <v>29071.1</v>
      </c>
      <c r="C31" s="24">
        <f>18+6380.9</f>
        <v>6398.9</v>
      </c>
      <c r="D31" s="24">
        <f>18</f>
        <v>18</v>
      </c>
      <c r="E31" s="25">
        <v>18</v>
      </c>
      <c r="F31" s="32" t="s">
        <v>810</v>
      </c>
    </row>
    <row r="32" spans="1:6" s="15" customFormat="1" ht="21.75" customHeight="1">
      <c r="A32" s="33" t="s">
        <v>811</v>
      </c>
      <c r="B32" s="24">
        <f>225+46.4+15682</f>
        <v>15953.4</v>
      </c>
      <c r="C32" s="24">
        <f>225+46.4+16241</f>
        <v>16512.4</v>
      </c>
      <c r="D32" s="24">
        <f>225+46.4-0.4</f>
        <v>271</v>
      </c>
      <c r="E32" s="25">
        <v>271</v>
      </c>
      <c r="F32" s="32" t="s">
        <v>812</v>
      </c>
    </row>
    <row r="33" spans="1:6" s="15" customFormat="1" ht="21.75" customHeight="1">
      <c r="A33" s="33" t="s">
        <v>813</v>
      </c>
      <c r="B33" s="24">
        <f>83+68+72+576</f>
        <v>799</v>
      </c>
      <c r="C33" s="24">
        <f>83+68+72</f>
        <v>223</v>
      </c>
      <c r="D33" s="24">
        <f>83+68+72</f>
        <v>223</v>
      </c>
      <c r="E33" s="25">
        <v>223</v>
      </c>
      <c r="F33" s="28" t="s">
        <v>814</v>
      </c>
    </row>
    <row r="34" spans="1:6" s="15" customFormat="1" ht="21.75" customHeight="1">
      <c r="A34" s="33" t="s">
        <v>815</v>
      </c>
      <c r="B34" s="24">
        <v>2433</v>
      </c>
      <c r="C34" s="24">
        <v>772</v>
      </c>
      <c r="D34" s="24">
        <v>772</v>
      </c>
      <c r="E34" s="25">
        <v>772</v>
      </c>
      <c r="F34" s="32" t="s">
        <v>816</v>
      </c>
    </row>
    <row r="35" spans="1:6" s="15" customFormat="1" ht="21.75" customHeight="1">
      <c r="A35" s="33" t="s">
        <v>817</v>
      </c>
      <c r="B35" s="24">
        <v>145</v>
      </c>
      <c r="C35" s="24">
        <v>145</v>
      </c>
      <c r="D35" s="24">
        <v>145</v>
      </c>
      <c r="E35" s="25">
        <v>145</v>
      </c>
      <c r="F35" s="28"/>
    </row>
    <row r="36" spans="1:6" s="15" customFormat="1" ht="21.75" customHeight="1">
      <c r="A36" s="33" t="s">
        <v>818</v>
      </c>
      <c r="B36" s="24">
        <f>SUM(B37:B39)</f>
        <v>14566</v>
      </c>
      <c r="C36" s="24">
        <f>SUM(C37:C39)</f>
        <v>14566</v>
      </c>
      <c r="D36" s="24">
        <f>SUM(D37:D39)</f>
        <v>14566</v>
      </c>
      <c r="E36" s="25">
        <f>SUM(E37:E39)</f>
        <v>14566</v>
      </c>
      <c r="F36" s="28"/>
    </row>
    <row r="37" spans="1:6" s="15" customFormat="1" ht="21.75" customHeight="1">
      <c r="A37" s="33" t="s">
        <v>819</v>
      </c>
      <c r="B37" s="24">
        <v>9653</v>
      </c>
      <c r="C37" s="24">
        <v>9653</v>
      </c>
      <c r="D37" s="24">
        <v>9653</v>
      </c>
      <c r="E37" s="25">
        <v>9653</v>
      </c>
      <c r="F37" s="32"/>
    </row>
    <row r="38" spans="1:6" s="15" customFormat="1" ht="21.75" customHeight="1">
      <c r="A38" s="33" t="s">
        <v>820</v>
      </c>
      <c r="B38" s="24">
        <f>5462-652</f>
        <v>4810</v>
      </c>
      <c r="C38" s="24">
        <v>4810</v>
      </c>
      <c r="D38" s="24">
        <v>4810</v>
      </c>
      <c r="E38" s="25">
        <v>4810</v>
      </c>
      <c r="F38" s="32" t="s">
        <v>821</v>
      </c>
    </row>
    <row r="39" spans="1:6" s="15" customFormat="1" ht="21.75" customHeight="1">
      <c r="A39" s="33" t="s">
        <v>822</v>
      </c>
      <c r="B39" s="24">
        <v>103</v>
      </c>
      <c r="C39" s="24">
        <v>103</v>
      </c>
      <c r="D39" s="24">
        <v>103</v>
      </c>
      <c r="E39" s="25">
        <v>103</v>
      </c>
      <c r="F39" s="32"/>
    </row>
    <row r="40" spans="1:6" s="15" customFormat="1" ht="21.75" customHeight="1">
      <c r="A40" s="33" t="s">
        <v>823</v>
      </c>
      <c r="B40" s="24">
        <v>922</v>
      </c>
      <c r="C40" s="24">
        <v>1033</v>
      </c>
      <c r="D40" s="24">
        <f>1033+334</f>
        <v>1367</v>
      </c>
      <c r="E40" s="25">
        <f>1367+229</f>
        <v>1596</v>
      </c>
      <c r="F40" s="28" t="s">
        <v>824</v>
      </c>
    </row>
    <row r="41" spans="1:6" s="15" customFormat="1" ht="21.75" customHeight="1">
      <c r="A41" s="33" t="s">
        <v>825</v>
      </c>
      <c r="B41" s="24">
        <v>469</v>
      </c>
      <c r="C41" s="24"/>
      <c r="D41" s="24"/>
      <c r="E41" s="25"/>
      <c r="F41" s="28"/>
    </row>
    <row r="42" spans="1:6" s="15" customFormat="1" ht="21.75" customHeight="1">
      <c r="A42" s="33" t="s">
        <v>826</v>
      </c>
      <c r="B42" s="24">
        <f>SUM(B43:B48)</f>
        <v>6091.78</v>
      </c>
      <c r="C42" s="24">
        <f>SUM(C43:C49)</f>
        <v>11697.1</v>
      </c>
      <c r="D42" s="24">
        <f>SUM(D43:D49)</f>
        <v>62202</v>
      </c>
      <c r="E42" s="25">
        <f>SUM(E43:E49)</f>
        <v>98623</v>
      </c>
      <c r="F42" s="32"/>
    </row>
    <row r="43" spans="1:6" s="15" customFormat="1" ht="21.75" customHeight="1">
      <c r="A43" s="35" t="s">
        <v>827</v>
      </c>
      <c r="B43" s="24">
        <v>23</v>
      </c>
      <c r="C43" s="24">
        <v>23</v>
      </c>
      <c r="D43" s="36">
        <v>23</v>
      </c>
      <c r="E43" s="37">
        <v>23</v>
      </c>
      <c r="F43" s="32"/>
    </row>
    <row r="44" spans="1:6" s="15" customFormat="1" ht="21.75" customHeight="1">
      <c r="A44" s="35" t="s">
        <v>828</v>
      </c>
      <c r="B44" s="24">
        <v>-5</v>
      </c>
      <c r="C44" s="24">
        <v>-5</v>
      </c>
      <c r="D44" s="24">
        <v>-5</v>
      </c>
      <c r="E44" s="25">
        <v>-5</v>
      </c>
      <c r="F44" s="32"/>
    </row>
    <row r="45" spans="1:6" s="15" customFormat="1" ht="21.75" customHeight="1">
      <c r="A45" s="35" t="s">
        <v>829</v>
      </c>
      <c r="B45" s="24">
        <v>96</v>
      </c>
      <c r="C45" s="24">
        <v>96</v>
      </c>
      <c r="D45" s="24">
        <v>96</v>
      </c>
      <c r="E45" s="25">
        <v>96</v>
      </c>
      <c r="F45" s="28" t="s">
        <v>830</v>
      </c>
    </row>
    <row r="46" spans="1:6" s="15" customFormat="1" ht="21.75" customHeight="1">
      <c r="A46" s="35" t="s">
        <v>831</v>
      </c>
      <c r="B46" s="24">
        <v>500</v>
      </c>
      <c r="C46" s="24">
        <v>500</v>
      </c>
      <c r="D46" s="24">
        <v>500</v>
      </c>
      <c r="E46" s="25">
        <v>500</v>
      </c>
      <c r="F46" s="28"/>
    </row>
    <row r="47" spans="1:6" s="15" customFormat="1" ht="21.75" customHeight="1">
      <c r="A47" s="35" t="s">
        <v>832</v>
      </c>
      <c r="B47" s="24">
        <v>9</v>
      </c>
      <c r="C47" s="24">
        <v>9</v>
      </c>
      <c r="D47" s="24">
        <v>9</v>
      </c>
      <c r="E47" s="25">
        <v>9</v>
      </c>
      <c r="F47" s="28" t="s">
        <v>833</v>
      </c>
    </row>
    <row r="48" spans="1:6" s="15" customFormat="1" ht="21.75" customHeight="1">
      <c r="A48" s="35" t="s">
        <v>834</v>
      </c>
      <c r="B48" s="24">
        <v>5468.78</v>
      </c>
      <c r="C48" s="24"/>
      <c r="D48" s="24"/>
      <c r="E48" s="25"/>
      <c r="F48" s="28"/>
    </row>
    <row r="49" spans="1:6" s="15" customFormat="1" ht="21.75" customHeight="1">
      <c r="A49" s="35" t="s">
        <v>835</v>
      </c>
      <c r="B49" s="24"/>
      <c r="C49" s="24">
        <v>11074.1</v>
      </c>
      <c r="D49" s="24">
        <v>61579</v>
      </c>
      <c r="E49" s="25">
        <v>98000</v>
      </c>
      <c r="F49" s="28" t="s">
        <v>836</v>
      </c>
    </row>
    <row r="50" spans="1:6" s="15" customFormat="1" ht="21.75" customHeight="1">
      <c r="A50" s="28" t="s">
        <v>837</v>
      </c>
      <c r="B50" s="24">
        <f>31382.64+30000</f>
        <v>61382.64</v>
      </c>
      <c r="C50" s="24">
        <f>22286.73+60000+20000-10000</f>
        <v>92286.73</v>
      </c>
      <c r="D50" s="24">
        <v>78113</v>
      </c>
      <c r="E50" s="25">
        <v>41788</v>
      </c>
      <c r="F50" s="28" t="s">
        <v>838</v>
      </c>
    </row>
    <row r="51" spans="1:6" s="15" customFormat="1" ht="21.75" customHeight="1">
      <c r="A51" s="29" t="s">
        <v>839</v>
      </c>
      <c r="B51" s="24"/>
      <c r="C51" s="24">
        <f>37800+20000</f>
        <v>57800</v>
      </c>
      <c r="D51" s="24">
        <v>10423</v>
      </c>
      <c r="E51" s="25">
        <v>14868</v>
      </c>
      <c r="F51" s="28"/>
    </row>
    <row r="52" spans="1:6" s="15" customFormat="1" ht="21.75" customHeight="1">
      <c r="A52" s="29" t="s">
        <v>840</v>
      </c>
      <c r="B52" s="26">
        <v>5504</v>
      </c>
      <c r="C52" s="26">
        <v>5465</v>
      </c>
      <c r="D52" s="26">
        <v>5425</v>
      </c>
      <c r="E52" s="27">
        <v>5400</v>
      </c>
      <c r="F52" s="28" t="s">
        <v>841</v>
      </c>
    </row>
    <row r="53" spans="1:6" s="15" customFormat="1" ht="21.75" customHeight="1">
      <c r="A53" s="29" t="s">
        <v>842</v>
      </c>
      <c r="B53" s="26">
        <v>29797</v>
      </c>
      <c r="C53" s="26">
        <v>25812</v>
      </c>
      <c r="D53" s="26">
        <v>18000</v>
      </c>
      <c r="E53" s="27">
        <v>22582</v>
      </c>
      <c r="F53" s="28" t="s">
        <v>843</v>
      </c>
    </row>
    <row r="54" spans="1:6" s="15" customFormat="1" ht="21.75" customHeight="1">
      <c r="A54" s="29" t="s">
        <v>844</v>
      </c>
      <c r="B54" s="26">
        <v>30000</v>
      </c>
      <c r="C54" s="26">
        <f>35000+10000</f>
        <v>45000</v>
      </c>
      <c r="D54" s="26">
        <v>40000</v>
      </c>
      <c r="E54" s="27">
        <v>40000</v>
      </c>
      <c r="F54" s="28"/>
    </row>
    <row r="55" spans="1:6" s="15" customFormat="1" ht="21.75" customHeight="1">
      <c r="A55" s="32"/>
      <c r="B55" s="24"/>
      <c r="C55" s="24"/>
      <c r="D55" s="24"/>
      <c r="E55" s="25"/>
      <c r="F55" s="32"/>
    </row>
    <row r="56" spans="1:6" s="15" customFormat="1" ht="21.75" customHeight="1">
      <c r="A56" s="26" t="s">
        <v>845</v>
      </c>
      <c r="B56" s="26">
        <f>B57+B58+B83+B84+B85</f>
        <v>317296.32</v>
      </c>
      <c r="C56" s="26">
        <f>C57+C58+C83+C84+C85</f>
        <v>401675.03</v>
      </c>
      <c r="D56" s="26">
        <f>D57+D58+D83+D84+D85</f>
        <v>365479</v>
      </c>
      <c r="E56" s="27">
        <f>E57+E58+E83+E84+E85</f>
        <v>387631</v>
      </c>
      <c r="F56" s="32"/>
    </row>
    <row r="57" spans="1:6" s="15" customFormat="1" ht="21.75" customHeight="1">
      <c r="A57" s="29" t="s">
        <v>846</v>
      </c>
      <c r="B57" s="26">
        <f>B5-B58-B83-B84-B85</f>
        <v>303659.32</v>
      </c>
      <c r="C57" s="26">
        <f>C5-C58-C83-C84-C85-C86</f>
        <v>355184.03</v>
      </c>
      <c r="D57" s="26">
        <f>D5-D58-D83-D84-D85-D86</f>
        <v>351203</v>
      </c>
      <c r="E57" s="27">
        <f>E5-E58-E83-E84-E85-E86</f>
        <v>369066</v>
      </c>
      <c r="F57" s="38"/>
    </row>
    <row r="58" spans="1:6" s="15" customFormat="1" ht="21.75" customHeight="1">
      <c r="A58" s="29" t="s">
        <v>847</v>
      </c>
      <c r="B58" s="26">
        <f>B59+B62+B67</f>
        <v>1591</v>
      </c>
      <c r="C58" s="26">
        <f>C59+C62+C67</f>
        <v>1591</v>
      </c>
      <c r="D58" s="26">
        <f>D59+D62+D67</f>
        <v>3853</v>
      </c>
      <c r="E58" s="27">
        <f>E59+E62+E67</f>
        <v>3697</v>
      </c>
      <c r="F58" s="28"/>
    </row>
    <row r="59" spans="1:6" s="15" customFormat="1" ht="21.75" customHeight="1">
      <c r="A59" s="32" t="s">
        <v>848</v>
      </c>
      <c r="B59" s="24">
        <f>B60+B61</f>
        <v>285</v>
      </c>
      <c r="C59" s="24">
        <f>C60+C61</f>
        <v>285</v>
      </c>
      <c r="D59" s="24">
        <f>D60+D61</f>
        <v>285</v>
      </c>
      <c r="E59" s="25">
        <f>E60+E61</f>
        <v>285</v>
      </c>
      <c r="F59" s="32"/>
    </row>
    <row r="60" spans="1:6" s="15" customFormat="1" ht="21.75" customHeight="1">
      <c r="A60" s="33" t="s">
        <v>849</v>
      </c>
      <c r="B60" s="24">
        <v>233</v>
      </c>
      <c r="C60" s="24">
        <v>233</v>
      </c>
      <c r="D60" s="24">
        <v>233</v>
      </c>
      <c r="E60" s="25">
        <v>233</v>
      </c>
      <c r="F60" s="32"/>
    </row>
    <row r="61" spans="1:6" s="15" customFormat="1" ht="21.75" customHeight="1">
      <c r="A61" s="33" t="s">
        <v>850</v>
      </c>
      <c r="B61" s="24">
        <v>52</v>
      </c>
      <c r="C61" s="24">
        <v>52</v>
      </c>
      <c r="D61" s="24">
        <v>52</v>
      </c>
      <c r="E61" s="25">
        <v>52</v>
      </c>
      <c r="F61" s="32"/>
    </row>
    <row r="62" spans="1:6" s="15" customFormat="1" ht="21.75" customHeight="1">
      <c r="A62" s="32" t="s">
        <v>851</v>
      </c>
      <c r="B62" s="24">
        <f>B63+B64+B65+B66</f>
        <v>444</v>
      </c>
      <c r="C62" s="24">
        <f>C63+C64+C65+C66</f>
        <v>444</v>
      </c>
      <c r="D62" s="24">
        <f>D63+D64+D65+D66</f>
        <v>444</v>
      </c>
      <c r="E62" s="25">
        <f>E63+E64+E65+E66</f>
        <v>444</v>
      </c>
      <c r="F62" s="39"/>
    </row>
    <row r="63" spans="1:6" s="15" customFormat="1" ht="21.75" customHeight="1">
      <c r="A63" s="33" t="s">
        <v>852</v>
      </c>
      <c r="B63" s="24">
        <v>128</v>
      </c>
      <c r="C63" s="24">
        <v>128</v>
      </c>
      <c r="D63" s="40">
        <v>128</v>
      </c>
      <c r="E63" s="41">
        <v>128</v>
      </c>
      <c r="F63" s="39"/>
    </row>
    <row r="64" spans="1:6" s="15" customFormat="1" ht="21.75" customHeight="1">
      <c r="A64" s="33" t="s">
        <v>853</v>
      </c>
      <c r="B64" s="24">
        <v>36</v>
      </c>
      <c r="C64" s="24">
        <v>36</v>
      </c>
      <c r="D64" s="40">
        <v>36</v>
      </c>
      <c r="E64" s="41">
        <v>36</v>
      </c>
      <c r="F64" s="39"/>
    </row>
    <row r="65" spans="1:6" s="15" customFormat="1" ht="21.75" customHeight="1">
      <c r="A65" s="33" t="s">
        <v>854</v>
      </c>
      <c r="B65" s="24">
        <v>200</v>
      </c>
      <c r="C65" s="24">
        <v>200</v>
      </c>
      <c r="D65" s="40">
        <v>200</v>
      </c>
      <c r="E65" s="41">
        <v>200</v>
      </c>
      <c r="F65" s="39"/>
    </row>
    <row r="66" spans="1:6" s="15" customFormat="1" ht="21.75" customHeight="1">
      <c r="A66" s="33" t="s">
        <v>855</v>
      </c>
      <c r="B66" s="24">
        <v>80</v>
      </c>
      <c r="C66" s="24">
        <v>80</v>
      </c>
      <c r="D66" s="40">
        <v>80</v>
      </c>
      <c r="E66" s="41">
        <v>80</v>
      </c>
      <c r="F66" s="39"/>
    </row>
    <row r="67" spans="1:6" s="15" customFormat="1" ht="21.75" customHeight="1">
      <c r="A67" s="32" t="s">
        <v>856</v>
      </c>
      <c r="B67" s="24">
        <f>SUM(B68:B76)</f>
        <v>862</v>
      </c>
      <c r="C67" s="24">
        <f>SUM(C68:C76)</f>
        <v>862</v>
      </c>
      <c r="D67" s="24">
        <f>SUM(D68:D76)</f>
        <v>3124</v>
      </c>
      <c r="E67" s="25">
        <f>SUM(E68:E76)</f>
        <v>2968</v>
      </c>
      <c r="F67" s="39"/>
    </row>
    <row r="68" spans="1:6" s="15" customFormat="1" ht="21.75" customHeight="1">
      <c r="A68" s="33" t="s">
        <v>857</v>
      </c>
      <c r="B68" s="24">
        <v>62</v>
      </c>
      <c r="C68" s="24">
        <v>62</v>
      </c>
      <c r="D68" s="40">
        <v>62</v>
      </c>
      <c r="E68" s="41">
        <v>62</v>
      </c>
      <c r="F68" s="39"/>
    </row>
    <row r="69" spans="1:6" s="15" customFormat="1" ht="21.75" customHeight="1">
      <c r="A69" s="33" t="s">
        <v>858</v>
      </c>
      <c r="B69" s="24">
        <v>17</v>
      </c>
      <c r="C69" s="24">
        <v>17</v>
      </c>
      <c r="D69" s="40">
        <v>17</v>
      </c>
      <c r="E69" s="41">
        <v>17</v>
      </c>
      <c r="F69" s="39"/>
    </row>
    <row r="70" spans="1:6" s="15" customFormat="1" ht="21.75" customHeight="1">
      <c r="A70" s="33" t="s">
        <v>859</v>
      </c>
      <c r="B70" s="24">
        <v>22</v>
      </c>
      <c r="C70" s="24">
        <v>22</v>
      </c>
      <c r="D70" s="40">
        <v>22</v>
      </c>
      <c r="E70" s="41">
        <v>22</v>
      </c>
      <c r="F70" s="39"/>
    </row>
    <row r="71" spans="1:6" s="15" customFormat="1" ht="21.75" customHeight="1">
      <c r="A71" s="33" t="s">
        <v>860</v>
      </c>
      <c r="B71" s="24"/>
      <c r="C71" s="24"/>
      <c r="D71" s="40">
        <v>2247</v>
      </c>
      <c r="E71" s="41">
        <v>2182</v>
      </c>
      <c r="F71" s="39"/>
    </row>
    <row r="72" spans="1:6" s="15" customFormat="1" ht="21.75" customHeight="1">
      <c r="A72" s="33" t="s">
        <v>861</v>
      </c>
      <c r="B72" s="24">
        <v>19</v>
      </c>
      <c r="C72" s="24">
        <v>19</v>
      </c>
      <c r="D72" s="40">
        <v>19</v>
      </c>
      <c r="E72" s="41">
        <v>19</v>
      </c>
      <c r="F72" s="39"/>
    </row>
    <row r="73" spans="1:6" s="15" customFormat="1" ht="21.75" customHeight="1">
      <c r="A73" s="33" t="s">
        <v>862</v>
      </c>
      <c r="B73" s="24">
        <v>183</v>
      </c>
      <c r="C73" s="24">
        <v>183</v>
      </c>
      <c r="D73" s="40">
        <v>183</v>
      </c>
      <c r="E73" s="41">
        <v>183</v>
      </c>
      <c r="F73" s="39"/>
    </row>
    <row r="74" spans="1:6" s="15" customFormat="1" ht="21.75" customHeight="1">
      <c r="A74" s="33" t="s">
        <v>863</v>
      </c>
      <c r="B74" s="24">
        <v>110</v>
      </c>
      <c r="C74" s="24">
        <v>110</v>
      </c>
      <c r="D74" s="24">
        <v>117</v>
      </c>
      <c r="E74" s="25">
        <v>122</v>
      </c>
      <c r="F74" s="32"/>
    </row>
    <row r="75" spans="1:6" s="15" customFormat="1" ht="21.75" customHeight="1">
      <c r="A75" s="33" t="s">
        <v>864</v>
      </c>
      <c r="B75" s="24">
        <v>88</v>
      </c>
      <c r="C75" s="24">
        <v>88</v>
      </c>
      <c r="D75" s="24">
        <v>96</v>
      </c>
      <c r="E75" s="25"/>
      <c r="F75" s="32"/>
    </row>
    <row r="76" spans="1:6" s="15" customFormat="1" ht="21.75" customHeight="1">
      <c r="A76" s="33" t="s">
        <v>865</v>
      </c>
      <c r="B76" s="24">
        <f>B77+B78</f>
        <v>361</v>
      </c>
      <c r="C76" s="24">
        <f>C77+C78</f>
        <v>361</v>
      </c>
      <c r="D76" s="24">
        <f>D77+D78</f>
        <v>361</v>
      </c>
      <c r="E76" s="25">
        <f>E77+E78</f>
        <v>361</v>
      </c>
      <c r="F76" s="32"/>
    </row>
    <row r="77" spans="1:6" s="15" customFormat="1" ht="21.75" customHeight="1">
      <c r="A77" s="34" t="s">
        <v>866</v>
      </c>
      <c r="B77" s="24">
        <v>284</v>
      </c>
      <c r="C77" s="24">
        <v>284</v>
      </c>
      <c r="D77" s="24">
        <v>284</v>
      </c>
      <c r="E77" s="25">
        <v>284</v>
      </c>
      <c r="F77" s="32" t="s">
        <v>867</v>
      </c>
    </row>
    <row r="78" spans="1:6" s="15" customFormat="1" ht="21.75" customHeight="1">
      <c r="A78" s="34" t="s">
        <v>868</v>
      </c>
      <c r="B78" s="24">
        <f>B79+B80+B81+B82</f>
        <v>77</v>
      </c>
      <c r="C78" s="24">
        <f>C79+C80+C81+C82</f>
        <v>77</v>
      </c>
      <c r="D78" s="24">
        <f>D79+D80+D81+D82</f>
        <v>77</v>
      </c>
      <c r="E78" s="25">
        <f>E79+E80+E81+E82</f>
        <v>77</v>
      </c>
      <c r="F78" s="32"/>
    </row>
    <row r="79" spans="1:6" s="15" customFormat="1" ht="21.75" customHeight="1">
      <c r="A79" s="42" t="s">
        <v>869</v>
      </c>
      <c r="B79" s="24">
        <v>35</v>
      </c>
      <c r="C79" s="24">
        <v>35</v>
      </c>
      <c r="D79" s="24">
        <v>35</v>
      </c>
      <c r="E79" s="25">
        <v>35</v>
      </c>
      <c r="F79" s="32"/>
    </row>
    <row r="80" spans="1:6" s="15" customFormat="1" ht="21.75" customHeight="1">
      <c r="A80" s="42" t="s">
        <v>870</v>
      </c>
      <c r="B80" s="24">
        <v>11</v>
      </c>
      <c r="C80" s="24">
        <v>11</v>
      </c>
      <c r="D80" s="24">
        <v>11</v>
      </c>
      <c r="E80" s="25">
        <v>11</v>
      </c>
      <c r="F80" s="32"/>
    </row>
    <row r="81" spans="1:6" s="15" customFormat="1" ht="21.75" customHeight="1">
      <c r="A81" s="42" t="s">
        <v>871</v>
      </c>
      <c r="B81" s="24">
        <v>30</v>
      </c>
      <c r="C81" s="24">
        <v>30</v>
      </c>
      <c r="D81" s="24">
        <v>30</v>
      </c>
      <c r="E81" s="25">
        <v>30</v>
      </c>
      <c r="F81" s="32"/>
    </row>
    <row r="82" spans="1:6" s="15" customFormat="1" ht="21.75" customHeight="1">
      <c r="A82" s="42" t="s">
        <v>872</v>
      </c>
      <c r="B82" s="24">
        <v>1</v>
      </c>
      <c r="C82" s="24">
        <v>1</v>
      </c>
      <c r="D82" s="24">
        <v>1</v>
      </c>
      <c r="E82" s="25">
        <v>1</v>
      </c>
      <c r="F82" s="32"/>
    </row>
    <row r="83" spans="1:6" s="15" customFormat="1" ht="21.75" customHeight="1">
      <c r="A83" s="29" t="s">
        <v>873</v>
      </c>
      <c r="B83" s="24"/>
      <c r="C83" s="24"/>
      <c r="D83" s="24"/>
      <c r="E83" s="25"/>
      <c r="F83" s="32"/>
    </row>
    <row r="84" spans="1:6" s="15" customFormat="1" ht="21.75" customHeight="1">
      <c r="A84" s="29" t="s">
        <v>874</v>
      </c>
      <c r="B84" s="24">
        <f>5146+900</f>
        <v>6046</v>
      </c>
      <c r="C84" s="24">
        <f>37800+900</f>
        <v>38700</v>
      </c>
      <c r="D84" s="24">
        <v>10423</v>
      </c>
      <c r="E84" s="25">
        <v>14868</v>
      </c>
      <c r="F84" s="32" t="s">
        <v>875</v>
      </c>
    </row>
    <row r="85" spans="1:6" s="15" customFormat="1" ht="21.75" customHeight="1">
      <c r="A85" s="29" t="s">
        <v>876</v>
      </c>
      <c r="B85" s="24">
        <v>6000</v>
      </c>
      <c r="C85" s="24">
        <f>6200</f>
        <v>6200</v>
      </c>
      <c r="D85" s="24"/>
      <c r="E85" s="25"/>
      <c r="F85" s="32"/>
    </row>
    <row r="86" spans="1:6" s="15" customFormat="1" ht="21.75" customHeight="1">
      <c r="A86" s="26" t="s">
        <v>877</v>
      </c>
      <c r="B86" s="28"/>
      <c r="C86" s="24"/>
      <c r="D86" s="24"/>
      <c r="E86" s="25"/>
      <c r="F86" s="32"/>
    </row>
    <row r="87" spans="1:5" s="15" customFormat="1" ht="21.75" customHeight="1">
      <c r="A87" s="24"/>
      <c r="B87" s="28"/>
      <c r="C87" s="24"/>
      <c r="D87" s="24"/>
      <c r="E87" s="32"/>
    </row>
    <row r="88" spans="1:3" s="15" customFormat="1" ht="21.75" customHeight="1">
      <c r="A88" s="17"/>
      <c r="B88" s="18"/>
      <c r="C88" s="18"/>
    </row>
    <row r="89" spans="1:3" s="15" customFormat="1" ht="21.75" customHeight="1">
      <c r="A89" s="17"/>
      <c r="B89" s="18"/>
      <c r="C89" s="18"/>
    </row>
    <row r="90" spans="1:3" s="15" customFormat="1" ht="21.75" customHeight="1">
      <c r="A90" s="17"/>
      <c r="B90" s="18"/>
      <c r="C90" s="18"/>
    </row>
    <row r="91" spans="1:3" s="15" customFormat="1" ht="21.75" customHeight="1">
      <c r="A91" s="17"/>
      <c r="B91" s="18"/>
      <c r="C91" s="18"/>
    </row>
    <row r="92" spans="1:3" s="15" customFormat="1" ht="21.75" customHeight="1">
      <c r="A92" s="17"/>
      <c r="B92" s="18"/>
      <c r="C92" s="18"/>
    </row>
    <row r="93" spans="1:3" s="15" customFormat="1" ht="21.75" customHeight="1">
      <c r="A93" s="17"/>
      <c r="B93" s="18"/>
      <c r="C93" s="18"/>
    </row>
    <row r="94" spans="1:3" s="15" customFormat="1" ht="21.75" customHeight="1">
      <c r="A94" s="17"/>
      <c r="B94" s="18"/>
      <c r="C94" s="18"/>
    </row>
    <row r="95" spans="1:3" s="15" customFormat="1" ht="21.75" customHeight="1">
      <c r="A95" s="17"/>
      <c r="B95" s="18"/>
      <c r="C95" s="18"/>
    </row>
    <row r="96" spans="1:3" s="15" customFormat="1" ht="21.75" customHeight="1">
      <c r="A96" s="17"/>
      <c r="B96" s="18"/>
      <c r="C96" s="18"/>
    </row>
    <row r="97" spans="1:3" s="15" customFormat="1" ht="21.75" customHeight="1">
      <c r="A97" s="17"/>
      <c r="B97" s="18"/>
      <c r="C97" s="18"/>
    </row>
    <row r="98" spans="1:3" s="15" customFormat="1" ht="21.75" customHeight="1">
      <c r="A98" s="17"/>
      <c r="B98" s="18"/>
      <c r="C98" s="18"/>
    </row>
    <row r="99" spans="1:3" s="15" customFormat="1" ht="21.75" customHeight="1">
      <c r="A99" s="17"/>
      <c r="B99" s="18"/>
      <c r="C99" s="18"/>
    </row>
    <row r="100" spans="1:3" s="15" customFormat="1" ht="21.75" customHeight="1">
      <c r="A100" s="17"/>
      <c r="B100" s="18"/>
      <c r="C100" s="18"/>
    </row>
    <row r="101" spans="1:3" s="15" customFormat="1" ht="21.75" customHeight="1">
      <c r="A101" s="17"/>
      <c r="B101" s="18"/>
      <c r="C101" s="18"/>
    </row>
    <row r="102" spans="1:3" s="15" customFormat="1" ht="21.75" customHeight="1">
      <c r="A102" s="17"/>
      <c r="B102" s="18"/>
      <c r="C102" s="18"/>
    </row>
    <row r="103" spans="1:3" s="15" customFormat="1" ht="21.75" customHeight="1">
      <c r="A103" s="17"/>
      <c r="B103" s="18"/>
      <c r="C103" s="18"/>
    </row>
    <row r="104" spans="1:3" s="15" customFormat="1" ht="21.75" customHeight="1">
      <c r="A104" s="17"/>
      <c r="B104" s="18"/>
      <c r="C104" s="18"/>
    </row>
    <row r="105" spans="1:3" s="15" customFormat="1" ht="21.75" customHeight="1">
      <c r="A105" s="17"/>
      <c r="B105" s="18"/>
      <c r="C105" s="18"/>
    </row>
    <row r="106" spans="1:3" s="15" customFormat="1" ht="21.75" customHeight="1">
      <c r="A106" s="17"/>
      <c r="B106" s="18"/>
      <c r="C106" s="18"/>
    </row>
    <row r="107" spans="1:3" s="15" customFormat="1" ht="21.75" customHeight="1">
      <c r="A107" s="17"/>
      <c r="B107" s="18"/>
      <c r="C107" s="18"/>
    </row>
    <row r="108" spans="1:3" s="15" customFormat="1" ht="21.75" customHeight="1">
      <c r="A108" s="17"/>
      <c r="B108" s="18"/>
      <c r="C108" s="18"/>
    </row>
    <row r="109" spans="1:3" s="15" customFormat="1" ht="21.75" customHeight="1">
      <c r="A109" s="17"/>
      <c r="B109" s="18"/>
      <c r="C109" s="18"/>
    </row>
    <row r="110" spans="1:3" s="15" customFormat="1" ht="21.75" customHeight="1">
      <c r="A110" s="17"/>
      <c r="B110" s="18"/>
      <c r="C110" s="18"/>
    </row>
    <row r="111" spans="1:3" s="15" customFormat="1" ht="21.75" customHeight="1">
      <c r="A111" s="17"/>
      <c r="B111" s="18"/>
      <c r="C111" s="18"/>
    </row>
    <row r="112" spans="1:3" s="15" customFormat="1" ht="21.75" customHeight="1">
      <c r="A112" s="17"/>
      <c r="B112" s="18"/>
      <c r="C112" s="18"/>
    </row>
    <row r="113" spans="1:3" s="15" customFormat="1" ht="21.75" customHeight="1">
      <c r="A113" s="17"/>
      <c r="B113" s="18"/>
      <c r="C113" s="18"/>
    </row>
    <row r="114" spans="1:3" s="15" customFormat="1" ht="21.75" customHeight="1">
      <c r="A114" s="17"/>
      <c r="B114" s="18"/>
      <c r="C114" s="18"/>
    </row>
    <row r="115" spans="1:3" s="15" customFormat="1" ht="21.75" customHeight="1">
      <c r="A115" s="17"/>
      <c r="B115" s="18"/>
      <c r="C115" s="18"/>
    </row>
    <row r="116" spans="1:3" s="15" customFormat="1" ht="21.75" customHeight="1">
      <c r="A116" s="17"/>
      <c r="B116" s="18"/>
      <c r="C116" s="18"/>
    </row>
    <row r="117" spans="1:3" s="15" customFormat="1" ht="21.75" customHeight="1">
      <c r="A117" s="17"/>
      <c r="B117" s="18"/>
      <c r="C117" s="18"/>
    </row>
    <row r="118" spans="1:3" s="15" customFormat="1" ht="21.75" customHeight="1">
      <c r="A118" s="17"/>
      <c r="B118" s="18"/>
      <c r="C118" s="18"/>
    </row>
    <row r="119" spans="1:3" s="15" customFormat="1" ht="21.75" customHeight="1">
      <c r="A119" s="17"/>
      <c r="B119" s="18"/>
      <c r="C119" s="18"/>
    </row>
  </sheetData>
  <sheetProtection/>
  <mergeCells count="2">
    <mergeCell ref="A2:F2"/>
    <mergeCell ref="F5:F6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113"/>
  <sheetViews>
    <sheetView showGridLines="0" showZeros="0" workbookViewId="0" topLeftCell="A1">
      <pane ySplit="2" topLeftCell="A37" activePane="bottomLeft" state="frozen"/>
      <selection pane="bottomLeft" activeCell="D60" sqref="D60"/>
    </sheetView>
  </sheetViews>
  <sheetFormatPr defaultColWidth="9.00390625" defaultRowHeight="14.25"/>
  <cols>
    <col min="1" max="3" width="4.75390625" style="116" customWidth="1"/>
    <col min="4" max="4" width="41.375" style="114" customWidth="1"/>
    <col min="5" max="5" width="14.875" style="114" customWidth="1"/>
    <col min="6" max="16384" width="9.00390625" style="114" customWidth="1"/>
  </cols>
  <sheetData>
    <row r="1" ht="30.75" customHeight="1">
      <c r="A1" s="116" t="s">
        <v>20</v>
      </c>
    </row>
    <row r="2" spans="1:5" s="114" customFormat="1" ht="32.25" customHeight="1">
      <c r="A2" s="201" t="s">
        <v>21</v>
      </c>
      <c r="B2" s="201"/>
      <c r="C2" s="201"/>
      <c r="D2" s="201"/>
      <c r="E2" s="201"/>
    </row>
    <row r="3" spans="1:5" s="114" customFormat="1" ht="21" customHeight="1">
      <c r="A3" s="202"/>
      <c r="B3" s="202"/>
      <c r="C3" s="202"/>
      <c r="D3" s="203"/>
      <c r="E3" s="204" t="s">
        <v>22</v>
      </c>
    </row>
    <row r="4" spans="1:5" s="114" customFormat="1" ht="21" customHeight="1">
      <c r="A4" s="205" t="s">
        <v>23</v>
      </c>
      <c r="B4" s="206"/>
      <c r="C4" s="124"/>
      <c r="D4" s="124" t="s">
        <v>24</v>
      </c>
      <c r="E4" s="124" t="s">
        <v>25</v>
      </c>
    </row>
    <row r="5" spans="1:5" s="114" customFormat="1" ht="21" customHeight="1">
      <c r="A5" s="124" t="s">
        <v>26</v>
      </c>
      <c r="B5" s="124" t="s">
        <v>27</v>
      </c>
      <c r="C5" s="124" t="s">
        <v>28</v>
      </c>
      <c r="D5" s="124"/>
      <c r="E5" s="124" t="s">
        <v>29</v>
      </c>
    </row>
    <row r="6" spans="1:5" s="114" customFormat="1" ht="21" customHeight="1">
      <c r="A6" s="127"/>
      <c r="B6" s="127"/>
      <c r="C6" s="127"/>
      <c r="D6" s="207" t="s">
        <v>30</v>
      </c>
      <c r="E6" s="208">
        <f>E7+E22</f>
        <v>76788</v>
      </c>
    </row>
    <row r="7" spans="1:5" s="114" customFormat="1" ht="21" customHeight="1">
      <c r="A7" s="127">
        <v>101</v>
      </c>
      <c r="B7" s="127"/>
      <c r="C7" s="127"/>
      <c r="D7" s="131" t="s">
        <v>31</v>
      </c>
      <c r="E7" s="208">
        <f>SUM(E9:E21)</f>
        <v>54559</v>
      </c>
    </row>
    <row r="8" spans="1:5" s="114" customFormat="1" ht="21" customHeight="1">
      <c r="A8" s="127"/>
      <c r="B8" s="127" t="s">
        <v>32</v>
      </c>
      <c r="C8" s="127"/>
      <c r="D8" s="130" t="s">
        <v>33</v>
      </c>
      <c r="E8" s="208">
        <v>20967</v>
      </c>
    </row>
    <row r="9" spans="1:5" s="114" customFormat="1" ht="21" customHeight="1">
      <c r="A9" s="127"/>
      <c r="B9" s="127"/>
      <c r="C9" s="127"/>
      <c r="D9" s="130" t="s">
        <v>34</v>
      </c>
      <c r="E9" s="208">
        <v>20967</v>
      </c>
    </row>
    <row r="10" spans="1:5" s="114" customFormat="1" ht="21" customHeight="1">
      <c r="A10" s="127"/>
      <c r="B10" s="127" t="s">
        <v>35</v>
      </c>
      <c r="C10" s="127"/>
      <c r="D10" s="130" t="s">
        <v>36</v>
      </c>
      <c r="E10" s="208">
        <v>6954</v>
      </c>
    </row>
    <row r="11" spans="1:5" s="114" customFormat="1" ht="21" customHeight="1">
      <c r="A11" s="127"/>
      <c r="B11" s="127" t="s">
        <v>37</v>
      </c>
      <c r="C11" s="127"/>
      <c r="D11" s="130" t="s">
        <v>38</v>
      </c>
      <c r="E11" s="208">
        <v>2281</v>
      </c>
    </row>
    <row r="12" spans="1:5" s="114" customFormat="1" ht="21" customHeight="1">
      <c r="A12" s="127"/>
      <c r="B12" s="127" t="s">
        <v>39</v>
      </c>
      <c r="C12" s="127"/>
      <c r="D12" s="130" t="s">
        <v>40</v>
      </c>
      <c r="E12" s="208">
        <v>1410</v>
      </c>
    </row>
    <row r="13" spans="1:5" s="114" customFormat="1" ht="21" customHeight="1">
      <c r="A13" s="127"/>
      <c r="B13" s="127" t="s">
        <v>41</v>
      </c>
      <c r="C13" s="127"/>
      <c r="D13" s="130" t="s">
        <v>42</v>
      </c>
      <c r="E13" s="208">
        <v>3573</v>
      </c>
    </row>
    <row r="14" spans="1:5" s="114" customFormat="1" ht="21" customHeight="1">
      <c r="A14" s="127"/>
      <c r="B14" s="127" t="s">
        <v>43</v>
      </c>
      <c r="C14" s="127"/>
      <c r="D14" s="130" t="s">
        <v>44</v>
      </c>
      <c r="E14" s="208">
        <v>1389</v>
      </c>
    </row>
    <row r="15" spans="1:5" s="114" customFormat="1" ht="21" customHeight="1">
      <c r="A15" s="127"/>
      <c r="B15" s="127" t="s">
        <v>45</v>
      </c>
      <c r="C15" s="127"/>
      <c r="D15" s="130" t="s">
        <v>46</v>
      </c>
      <c r="E15" s="208">
        <v>823</v>
      </c>
    </row>
    <row r="16" spans="1:5" s="114" customFormat="1" ht="21" customHeight="1">
      <c r="A16" s="127"/>
      <c r="B16" s="127" t="s">
        <v>47</v>
      </c>
      <c r="C16" s="127"/>
      <c r="D16" s="130" t="s">
        <v>48</v>
      </c>
      <c r="E16" s="208">
        <v>1649</v>
      </c>
    </row>
    <row r="17" spans="1:5" s="114" customFormat="1" ht="21" customHeight="1">
      <c r="A17" s="127"/>
      <c r="B17" s="127" t="s">
        <v>49</v>
      </c>
      <c r="C17" s="127"/>
      <c r="D17" s="130" t="s">
        <v>50</v>
      </c>
      <c r="E17" s="208">
        <v>5200</v>
      </c>
    </row>
    <row r="18" spans="1:5" s="114" customFormat="1" ht="21" customHeight="1">
      <c r="A18" s="127"/>
      <c r="B18" s="127" t="s">
        <v>51</v>
      </c>
      <c r="C18" s="127"/>
      <c r="D18" s="130" t="s">
        <v>52</v>
      </c>
      <c r="E18" s="208">
        <v>1191</v>
      </c>
    </row>
    <row r="19" spans="1:5" s="114" customFormat="1" ht="21" customHeight="1">
      <c r="A19" s="127"/>
      <c r="B19" s="127" t="s">
        <v>53</v>
      </c>
      <c r="C19" s="127"/>
      <c r="D19" s="130" t="s">
        <v>54</v>
      </c>
      <c r="E19" s="208">
        <v>4000</v>
      </c>
    </row>
    <row r="20" spans="1:5" s="114" customFormat="1" ht="21" customHeight="1">
      <c r="A20" s="127"/>
      <c r="B20" s="127" t="s">
        <v>55</v>
      </c>
      <c r="C20" s="127"/>
      <c r="D20" s="130" t="s">
        <v>56</v>
      </c>
      <c r="E20" s="208">
        <v>4700</v>
      </c>
    </row>
    <row r="21" spans="1:5" s="114" customFormat="1" ht="21" customHeight="1">
      <c r="A21" s="127"/>
      <c r="B21" s="127"/>
      <c r="C21" s="127"/>
      <c r="D21" s="130" t="s">
        <v>57</v>
      </c>
      <c r="E21" s="208">
        <v>422</v>
      </c>
    </row>
    <row r="22" spans="1:5" s="114" customFormat="1" ht="21" customHeight="1">
      <c r="A22" s="127" t="s">
        <v>58</v>
      </c>
      <c r="B22" s="127"/>
      <c r="C22" s="127"/>
      <c r="D22" s="131" t="s">
        <v>59</v>
      </c>
      <c r="E22" s="208">
        <f>E23+E29+E30+E31+E32+E33</f>
        <v>22229</v>
      </c>
    </row>
    <row r="23" spans="1:5" s="114" customFormat="1" ht="21" customHeight="1">
      <c r="A23" s="127"/>
      <c r="B23" s="127" t="s">
        <v>60</v>
      </c>
      <c r="C23" s="127"/>
      <c r="D23" s="130" t="s">
        <v>61</v>
      </c>
      <c r="E23" s="208">
        <f>SUM(E24:E28)</f>
        <v>3636</v>
      </c>
    </row>
    <row r="24" spans="1:5" s="114" customFormat="1" ht="21" customHeight="1">
      <c r="A24" s="127"/>
      <c r="B24" s="127"/>
      <c r="C24" s="127" t="s">
        <v>32</v>
      </c>
      <c r="D24" s="209" t="s">
        <v>62</v>
      </c>
      <c r="E24" s="208">
        <v>1640</v>
      </c>
    </row>
    <row r="25" spans="1:5" s="114" customFormat="1" ht="21" customHeight="1">
      <c r="A25" s="127"/>
      <c r="B25" s="127"/>
      <c r="C25" s="127" t="s">
        <v>63</v>
      </c>
      <c r="D25" s="210" t="s">
        <v>64</v>
      </c>
      <c r="E25" s="208">
        <v>1086</v>
      </c>
    </row>
    <row r="26" spans="1:5" s="114" customFormat="1" ht="21" customHeight="1">
      <c r="A26" s="127"/>
      <c r="B26" s="127"/>
      <c r="C26" s="127" t="s">
        <v>53</v>
      </c>
      <c r="D26" s="210" t="s">
        <v>65</v>
      </c>
      <c r="E26" s="208">
        <v>360</v>
      </c>
    </row>
    <row r="27" spans="1:5" s="114" customFormat="1" ht="21" customHeight="1">
      <c r="A27" s="127"/>
      <c r="B27" s="127"/>
      <c r="C27" s="127" t="s">
        <v>66</v>
      </c>
      <c r="D27" s="210" t="s">
        <v>67</v>
      </c>
      <c r="E27" s="208">
        <v>150</v>
      </c>
    </row>
    <row r="28" spans="1:5" s="114" customFormat="1" ht="21" customHeight="1">
      <c r="A28" s="127"/>
      <c r="B28" s="127"/>
      <c r="C28" s="127" t="s">
        <v>68</v>
      </c>
      <c r="D28" s="210" t="s">
        <v>69</v>
      </c>
      <c r="E28" s="208">
        <v>400</v>
      </c>
    </row>
    <row r="29" spans="1:5" s="114" customFormat="1" ht="21" customHeight="1">
      <c r="A29" s="127"/>
      <c r="B29" s="127" t="s">
        <v>35</v>
      </c>
      <c r="C29" s="127"/>
      <c r="D29" s="130" t="s">
        <v>70</v>
      </c>
      <c r="E29" s="208">
        <v>7645</v>
      </c>
    </row>
    <row r="30" spans="1:5" s="114" customFormat="1" ht="21" customHeight="1">
      <c r="A30" s="127"/>
      <c r="B30" s="127" t="s">
        <v>71</v>
      </c>
      <c r="C30" s="127"/>
      <c r="D30" s="130" t="s">
        <v>72</v>
      </c>
      <c r="E30" s="208">
        <v>9500</v>
      </c>
    </row>
    <row r="31" spans="1:5" s="114" customFormat="1" ht="21" customHeight="1">
      <c r="A31" s="127"/>
      <c r="B31" s="127" t="s">
        <v>37</v>
      </c>
      <c r="C31" s="127"/>
      <c r="D31" s="130" t="s">
        <v>73</v>
      </c>
      <c r="E31" s="208"/>
    </row>
    <row r="32" spans="1:5" s="114" customFormat="1" ht="21" customHeight="1">
      <c r="A32" s="127"/>
      <c r="B32" s="127" t="s">
        <v>39</v>
      </c>
      <c r="C32" s="127"/>
      <c r="D32" s="130" t="s">
        <v>74</v>
      </c>
      <c r="E32" s="208">
        <v>350</v>
      </c>
    </row>
    <row r="33" spans="1:5" s="114" customFormat="1" ht="21" customHeight="1">
      <c r="A33" s="127"/>
      <c r="B33" s="127" t="s">
        <v>75</v>
      </c>
      <c r="C33" s="127"/>
      <c r="D33" s="130" t="s">
        <v>76</v>
      </c>
      <c r="E33" s="208">
        <v>1098</v>
      </c>
    </row>
    <row r="34" spans="1:5" s="114" customFormat="1" ht="21" customHeight="1">
      <c r="A34" s="127"/>
      <c r="B34" s="127"/>
      <c r="C34" s="127"/>
      <c r="D34" s="211"/>
      <c r="E34" s="208"/>
    </row>
    <row r="35" spans="1:5" s="114" customFormat="1" ht="21" customHeight="1">
      <c r="A35" s="127"/>
      <c r="B35" s="127"/>
      <c r="C35" s="127"/>
      <c r="D35" s="211" t="s">
        <v>77</v>
      </c>
      <c r="E35" s="208">
        <v>57285</v>
      </c>
    </row>
    <row r="36" spans="1:5" s="114" customFormat="1" ht="21" customHeight="1">
      <c r="A36" s="127"/>
      <c r="B36" s="127"/>
      <c r="C36" s="127"/>
      <c r="D36" s="211" t="s">
        <v>78</v>
      </c>
      <c r="E36" s="208">
        <v>19503</v>
      </c>
    </row>
    <row r="37" spans="1:5" s="114" customFormat="1" ht="21" customHeight="1">
      <c r="A37" s="127"/>
      <c r="B37" s="127"/>
      <c r="C37" s="127"/>
      <c r="D37" s="207" t="s">
        <v>79</v>
      </c>
      <c r="E37" s="208">
        <f>SUM(E38:E41)</f>
        <v>48514</v>
      </c>
    </row>
    <row r="38" spans="1:5" s="114" customFormat="1" ht="21" customHeight="1">
      <c r="A38" s="127"/>
      <c r="B38" s="127"/>
      <c r="C38" s="127"/>
      <c r="D38" s="211" t="s">
        <v>80</v>
      </c>
      <c r="E38" s="208">
        <v>28697</v>
      </c>
    </row>
    <row r="39" spans="1:5" s="114" customFormat="1" ht="21" customHeight="1">
      <c r="A39" s="127"/>
      <c r="B39" s="127"/>
      <c r="C39" s="127"/>
      <c r="D39" s="211" t="s">
        <v>81</v>
      </c>
      <c r="E39" s="208">
        <v>22</v>
      </c>
    </row>
    <row r="40" spans="1:5" s="114" customFormat="1" ht="21" customHeight="1">
      <c r="A40" s="127"/>
      <c r="B40" s="127"/>
      <c r="C40" s="127"/>
      <c r="D40" s="211" t="s">
        <v>82</v>
      </c>
      <c r="E40" s="208">
        <v>14908</v>
      </c>
    </row>
    <row r="41" spans="1:5" s="114" customFormat="1" ht="21" customHeight="1">
      <c r="A41" s="127"/>
      <c r="B41" s="127"/>
      <c r="C41" s="127"/>
      <c r="D41" s="211" t="s">
        <v>83</v>
      </c>
      <c r="E41" s="208">
        <v>4887</v>
      </c>
    </row>
    <row r="42" spans="1:5" s="114" customFormat="1" ht="21" customHeight="1">
      <c r="A42" s="127"/>
      <c r="B42" s="127"/>
      <c r="C42" s="127"/>
      <c r="D42" s="211"/>
      <c r="E42" s="208"/>
    </row>
    <row r="43" spans="1:5" s="114" customFormat="1" ht="21" customHeight="1">
      <c r="A43" s="127"/>
      <c r="B43" s="127"/>
      <c r="C43" s="127"/>
      <c r="D43" s="207" t="s">
        <v>84</v>
      </c>
      <c r="E43" s="208">
        <f>SUM(E45:E50)</f>
        <v>12486</v>
      </c>
    </row>
    <row r="44" spans="1:5" s="114" customFormat="1" ht="21" customHeight="1">
      <c r="A44" s="127"/>
      <c r="B44" s="127"/>
      <c r="C44" s="127"/>
      <c r="D44" s="211" t="s">
        <v>33</v>
      </c>
      <c r="E44" s="208">
        <v>7171</v>
      </c>
    </row>
    <row r="45" spans="1:5" s="114" customFormat="1" ht="21" customHeight="1">
      <c r="A45" s="127"/>
      <c r="B45" s="127"/>
      <c r="C45" s="127"/>
      <c r="D45" s="130" t="s">
        <v>85</v>
      </c>
      <c r="E45" s="208">
        <v>7171</v>
      </c>
    </row>
    <row r="46" spans="1:5" s="114" customFormat="1" ht="21" customHeight="1">
      <c r="A46" s="127"/>
      <c r="B46" s="127"/>
      <c r="C46" s="127"/>
      <c r="D46" s="211" t="s">
        <v>86</v>
      </c>
      <c r="E46" s="208">
        <v>2981</v>
      </c>
    </row>
    <row r="47" spans="1:5" s="114" customFormat="1" ht="21" customHeight="1">
      <c r="A47" s="127"/>
      <c r="B47" s="127"/>
      <c r="C47" s="127"/>
      <c r="D47" s="211" t="s">
        <v>87</v>
      </c>
      <c r="E47" s="208">
        <v>977</v>
      </c>
    </row>
    <row r="48" spans="1:5" s="114" customFormat="1" ht="21" customHeight="1">
      <c r="A48" s="127"/>
      <c r="B48" s="127"/>
      <c r="C48" s="127"/>
      <c r="D48" s="211" t="s">
        <v>88</v>
      </c>
      <c r="E48" s="208">
        <v>470</v>
      </c>
    </row>
    <row r="49" spans="1:5" s="114" customFormat="1" ht="21" customHeight="1">
      <c r="A49" s="127"/>
      <c r="B49" s="127"/>
      <c r="C49" s="127"/>
      <c r="D49" s="130" t="s">
        <v>89</v>
      </c>
      <c r="E49" s="208">
        <v>707</v>
      </c>
    </row>
    <row r="50" spans="1:5" s="114" customFormat="1" ht="21" customHeight="1">
      <c r="A50" s="127"/>
      <c r="B50" s="127"/>
      <c r="C50" s="127"/>
      <c r="D50" s="211" t="s">
        <v>90</v>
      </c>
      <c r="E50" s="208">
        <v>180</v>
      </c>
    </row>
    <row r="51" spans="1:5" s="114" customFormat="1" ht="21" customHeight="1">
      <c r="A51" s="127"/>
      <c r="B51" s="127"/>
      <c r="C51" s="127"/>
      <c r="D51" s="211"/>
      <c r="E51" s="208"/>
    </row>
    <row r="52" spans="1:5" s="114" customFormat="1" ht="21" customHeight="1">
      <c r="A52" s="212"/>
      <c r="B52" s="212"/>
      <c r="C52" s="212"/>
      <c r="D52" s="213" t="s">
        <v>91</v>
      </c>
      <c r="E52" s="208">
        <f>E53+E54</f>
        <v>137788</v>
      </c>
    </row>
    <row r="53" spans="1:5" s="114" customFormat="1" ht="21" customHeight="1">
      <c r="A53" s="127"/>
      <c r="B53" s="127"/>
      <c r="C53" s="127"/>
      <c r="D53" s="214" t="s">
        <v>92</v>
      </c>
      <c r="E53" s="208">
        <v>118285</v>
      </c>
    </row>
    <row r="54" spans="1:5" s="114" customFormat="1" ht="21" customHeight="1">
      <c r="A54" s="127"/>
      <c r="B54" s="127"/>
      <c r="C54" s="127"/>
      <c r="D54" s="214" t="s">
        <v>93</v>
      </c>
      <c r="E54" s="208">
        <v>19503</v>
      </c>
    </row>
    <row r="55" spans="1:3" s="114" customFormat="1" ht="21" customHeight="1">
      <c r="A55" s="215"/>
      <c r="B55" s="215"/>
      <c r="C55" s="215"/>
    </row>
    <row r="56" spans="1:3" s="114" customFormat="1" ht="21" customHeight="1">
      <c r="A56" s="215"/>
      <c r="B56" s="215"/>
      <c r="C56" s="215"/>
    </row>
    <row r="57" spans="1:3" s="114" customFormat="1" ht="21" customHeight="1">
      <c r="A57" s="215"/>
      <c r="B57" s="215"/>
      <c r="C57" s="215"/>
    </row>
    <row r="58" spans="1:3" s="114" customFormat="1" ht="21" customHeight="1">
      <c r="A58" s="215"/>
      <c r="B58" s="215"/>
      <c r="C58" s="215"/>
    </row>
    <row r="59" spans="1:3" s="114" customFormat="1" ht="21" customHeight="1">
      <c r="A59" s="215"/>
      <c r="B59" s="215"/>
      <c r="C59" s="215"/>
    </row>
    <row r="60" spans="1:3" s="114" customFormat="1" ht="21" customHeight="1">
      <c r="A60" s="215"/>
      <c r="B60" s="215"/>
      <c r="C60" s="215"/>
    </row>
    <row r="61" spans="1:3" s="114" customFormat="1" ht="21" customHeight="1">
      <c r="A61" s="215"/>
      <c r="B61" s="215"/>
      <c r="C61" s="215"/>
    </row>
    <row r="62" spans="1:3" s="114" customFormat="1" ht="21" customHeight="1">
      <c r="A62" s="215"/>
      <c r="B62" s="215"/>
      <c r="C62" s="215"/>
    </row>
    <row r="63" spans="1:3" s="114" customFormat="1" ht="21" customHeight="1">
      <c r="A63" s="215"/>
      <c r="B63" s="215"/>
      <c r="C63" s="215"/>
    </row>
    <row r="64" spans="1:3" s="114" customFormat="1" ht="21" customHeight="1">
      <c r="A64" s="215"/>
      <c r="B64" s="215"/>
      <c r="C64" s="215"/>
    </row>
    <row r="65" spans="1:3" s="114" customFormat="1" ht="21" customHeight="1">
      <c r="A65" s="215"/>
      <c r="B65" s="215"/>
      <c r="C65" s="215"/>
    </row>
    <row r="66" spans="1:3" s="114" customFormat="1" ht="21" customHeight="1">
      <c r="A66" s="215"/>
      <c r="B66" s="215"/>
      <c r="C66" s="215"/>
    </row>
    <row r="67" spans="1:3" s="114" customFormat="1" ht="21" customHeight="1">
      <c r="A67" s="215"/>
      <c r="B67" s="215"/>
      <c r="C67" s="215"/>
    </row>
    <row r="68" spans="1:3" s="114" customFormat="1" ht="21" customHeight="1">
      <c r="A68" s="215"/>
      <c r="B68" s="215"/>
      <c r="C68" s="215"/>
    </row>
    <row r="69" spans="1:3" s="114" customFormat="1" ht="21" customHeight="1">
      <c r="A69" s="215"/>
      <c r="B69" s="215"/>
      <c r="C69" s="215"/>
    </row>
    <row r="70" spans="1:3" s="114" customFormat="1" ht="21" customHeight="1">
      <c r="A70" s="215"/>
      <c r="B70" s="215"/>
      <c r="C70" s="215"/>
    </row>
    <row r="71" spans="1:3" s="114" customFormat="1" ht="21" customHeight="1">
      <c r="A71" s="215"/>
      <c r="B71" s="215"/>
      <c r="C71" s="215"/>
    </row>
    <row r="72" spans="1:3" s="114" customFormat="1" ht="21" customHeight="1">
      <c r="A72" s="215"/>
      <c r="B72" s="215"/>
      <c r="C72" s="215"/>
    </row>
    <row r="73" spans="1:3" s="114" customFormat="1" ht="21" customHeight="1">
      <c r="A73" s="215"/>
      <c r="B73" s="215"/>
      <c r="C73" s="215"/>
    </row>
    <row r="74" spans="1:3" s="114" customFormat="1" ht="21" customHeight="1">
      <c r="A74" s="215"/>
      <c r="B74" s="215"/>
      <c r="C74" s="215"/>
    </row>
    <row r="75" spans="1:3" s="114" customFormat="1" ht="21" customHeight="1">
      <c r="A75" s="215"/>
      <c r="B75" s="215"/>
      <c r="C75" s="215"/>
    </row>
    <row r="76" spans="1:3" s="114" customFormat="1" ht="21" customHeight="1">
      <c r="A76" s="215"/>
      <c r="B76" s="215"/>
      <c r="C76" s="215"/>
    </row>
    <row r="77" spans="1:3" s="114" customFormat="1" ht="21" customHeight="1">
      <c r="A77" s="215"/>
      <c r="B77" s="215"/>
      <c r="C77" s="215"/>
    </row>
    <row r="78" spans="1:3" s="114" customFormat="1" ht="21" customHeight="1">
      <c r="A78" s="215"/>
      <c r="B78" s="215"/>
      <c r="C78" s="215"/>
    </row>
    <row r="79" spans="1:3" s="114" customFormat="1" ht="21" customHeight="1">
      <c r="A79" s="215"/>
      <c r="B79" s="215"/>
      <c r="C79" s="215"/>
    </row>
    <row r="80" spans="1:3" s="114" customFormat="1" ht="21" customHeight="1">
      <c r="A80" s="215"/>
      <c r="B80" s="215"/>
      <c r="C80" s="215"/>
    </row>
    <row r="81" spans="1:3" s="114" customFormat="1" ht="21" customHeight="1">
      <c r="A81" s="215"/>
      <c r="B81" s="215"/>
      <c r="C81" s="215"/>
    </row>
    <row r="82" spans="1:3" s="114" customFormat="1" ht="21" customHeight="1">
      <c r="A82" s="215"/>
      <c r="B82" s="215"/>
      <c r="C82" s="215"/>
    </row>
    <row r="83" spans="1:3" s="114" customFormat="1" ht="22.5" customHeight="1">
      <c r="A83" s="215"/>
      <c r="B83" s="215"/>
      <c r="C83" s="215"/>
    </row>
    <row r="84" spans="1:3" s="114" customFormat="1" ht="22.5" customHeight="1">
      <c r="A84" s="215"/>
      <c r="B84" s="215"/>
      <c r="C84" s="215"/>
    </row>
    <row r="85" spans="1:3" s="114" customFormat="1" ht="22.5" customHeight="1">
      <c r="A85" s="215"/>
      <c r="B85" s="215"/>
      <c r="C85" s="215"/>
    </row>
    <row r="86" spans="1:3" s="114" customFormat="1" ht="22.5" customHeight="1">
      <c r="A86" s="215"/>
      <c r="B86" s="215"/>
      <c r="C86" s="215"/>
    </row>
    <row r="87" spans="1:3" s="114" customFormat="1" ht="22.5" customHeight="1">
      <c r="A87" s="215"/>
      <c r="B87" s="215"/>
      <c r="C87" s="215"/>
    </row>
    <row r="88" spans="1:3" s="114" customFormat="1" ht="22.5" customHeight="1">
      <c r="A88" s="215"/>
      <c r="B88" s="215"/>
      <c r="C88" s="215"/>
    </row>
    <row r="89" spans="1:3" s="114" customFormat="1" ht="22.5" customHeight="1">
      <c r="A89" s="215"/>
      <c r="B89" s="215"/>
      <c r="C89" s="215"/>
    </row>
    <row r="90" spans="1:3" s="114" customFormat="1" ht="22.5" customHeight="1">
      <c r="A90" s="215"/>
      <c r="B90" s="215"/>
      <c r="C90" s="215"/>
    </row>
    <row r="91" spans="1:3" s="114" customFormat="1" ht="22.5" customHeight="1">
      <c r="A91" s="215"/>
      <c r="B91" s="215"/>
      <c r="C91" s="215"/>
    </row>
    <row r="92" spans="1:3" s="114" customFormat="1" ht="22.5" customHeight="1">
      <c r="A92" s="215"/>
      <c r="B92" s="215"/>
      <c r="C92" s="215"/>
    </row>
    <row r="93" spans="1:3" s="114" customFormat="1" ht="22.5" customHeight="1">
      <c r="A93" s="215"/>
      <c r="B93" s="215"/>
      <c r="C93" s="215"/>
    </row>
    <row r="94" spans="1:3" s="114" customFormat="1" ht="22.5" customHeight="1">
      <c r="A94" s="215"/>
      <c r="B94" s="215"/>
      <c r="C94" s="215"/>
    </row>
    <row r="95" spans="1:3" s="114" customFormat="1" ht="22.5" customHeight="1">
      <c r="A95" s="215"/>
      <c r="B95" s="215"/>
      <c r="C95" s="215"/>
    </row>
    <row r="96" spans="1:3" s="114" customFormat="1" ht="22.5" customHeight="1">
      <c r="A96" s="215"/>
      <c r="B96" s="215"/>
      <c r="C96" s="215"/>
    </row>
    <row r="97" spans="1:3" s="114" customFormat="1" ht="22.5" customHeight="1">
      <c r="A97" s="215"/>
      <c r="B97" s="215"/>
      <c r="C97" s="215"/>
    </row>
    <row r="98" spans="1:3" s="114" customFormat="1" ht="22.5" customHeight="1">
      <c r="A98" s="215"/>
      <c r="B98" s="215"/>
      <c r="C98" s="215"/>
    </row>
    <row r="99" spans="1:3" s="114" customFormat="1" ht="22.5" customHeight="1">
      <c r="A99" s="215"/>
      <c r="B99" s="215"/>
      <c r="C99" s="215"/>
    </row>
    <row r="100" spans="1:3" s="114" customFormat="1" ht="22.5" customHeight="1">
      <c r="A100" s="215"/>
      <c r="B100" s="215"/>
      <c r="C100" s="215"/>
    </row>
    <row r="101" spans="1:3" s="114" customFormat="1" ht="22.5" customHeight="1">
      <c r="A101" s="215"/>
      <c r="B101" s="215"/>
      <c r="C101" s="215"/>
    </row>
    <row r="102" spans="1:3" s="114" customFormat="1" ht="22.5" customHeight="1">
      <c r="A102" s="116"/>
      <c r="B102" s="116"/>
      <c r="C102" s="116"/>
    </row>
    <row r="103" spans="1:3" s="114" customFormat="1" ht="22.5" customHeight="1">
      <c r="A103" s="116"/>
      <c r="B103" s="116"/>
      <c r="C103" s="116"/>
    </row>
    <row r="104" spans="1:3" s="114" customFormat="1" ht="22.5" customHeight="1">
      <c r="A104" s="116"/>
      <c r="B104" s="116"/>
      <c r="C104" s="116"/>
    </row>
    <row r="105" spans="1:3" s="114" customFormat="1" ht="22.5" customHeight="1">
      <c r="A105" s="116"/>
      <c r="B105" s="116"/>
      <c r="C105" s="116"/>
    </row>
    <row r="106" spans="1:3" s="114" customFormat="1" ht="22.5" customHeight="1">
      <c r="A106" s="116"/>
      <c r="B106" s="116"/>
      <c r="C106" s="116"/>
    </row>
    <row r="107" spans="1:3" s="114" customFormat="1" ht="22.5" customHeight="1">
      <c r="A107" s="116"/>
      <c r="B107" s="116"/>
      <c r="C107" s="116"/>
    </row>
    <row r="108" spans="1:3" s="114" customFormat="1" ht="22.5" customHeight="1">
      <c r="A108" s="116"/>
      <c r="B108" s="116"/>
      <c r="C108" s="116"/>
    </row>
    <row r="109" spans="1:3" s="114" customFormat="1" ht="22.5" customHeight="1">
      <c r="A109" s="116"/>
      <c r="B109" s="116"/>
      <c r="C109" s="116"/>
    </row>
    <row r="110" spans="1:3" s="114" customFormat="1" ht="22.5" customHeight="1">
      <c r="A110" s="116"/>
      <c r="B110" s="116"/>
      <c r="C110" s="116"/>
    </row>
    <row r="111" spans="1:3" s="114" customFormat="1" ht="22.5" customHeight="1">
      <c r="A111" s="116"/>
      <c r="B111" s="116"/>
      <c r="C111" s="116"/>
    </row>
    <row r="112" spans="1:3" s="114" customFormat="1" ht="22.5" customHeight="1">
      <c r="A112" s="116"/>
      <c r="B112" s="116"/>
      <c r="C112" s="116"/>
    </row>
    <row r="113" spans="1:3" s="114" customFormat="1" ht="22.5" customHeight="1">
      <c r="A113" s="116"/>
      <c r="B113" s="116"/>
      <c r="C113" s="116"/>
    </row>
  </sheetData>
  <sheetProtection/>
  <mergeCells count="3">
    <mergeCell ref="A2:E2"/>
    <mergeCell ref="A3:C3"/>
    <mergeCell ref="D4:D5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"/>
  <sheetViews>
    <sheetView zoomScale="145" zoomScaleNormal="145" zoomScaleSheetLayoutView="100" workbookViewId="0" topLeftCell="A1">
      <selection activeCell="F10" sqref="F10"/>
    </sheetView>
  </sheetViews>
  <sheetFormatPr defaultColWidth="9.00390625" defaultRowHeight="14.25"/>
  <cols>
    <col min="1" max="2" width="15.375" style="0" customWidth="1"/>
    <col min="3" max="3" width="12.625" style="0" customWidth="1"/>
    <col min="4" max="16384" width="15.375" style="0" customWidth="1"/>
  </cols>
  <sheetData>
    <row r="1" s="1" customFormat="1" ht="13.5">
      <c r="A1" s="1" t="s">
        <v>878</v>
      </c>
    </row>
    <row r="2" spans="1:7" s="1" customFormat="1" ht="35.25" customHeight="1">
      <c r="A2" s="2" t="s">
        <v>879</v>
      </c>
      <c r="B2" s="2"/>
      <c r="C2" s="2"/>
      <c r="D2" s="2"/>
      <c r="E2" s="2"/>
      <c r="F2" s="2"/>
      <c r="G2" s="2"/>
    </row>
    <row r="3" spans="1:7" s="1" customFormat="1" ht="24" customHeight="1">
      <c r="A3" s="3"/>
      <c r="B3" s="4"/>
      <c r="C3" s="4"/>
      <c r="G3" s="5" t="s">
        <v>22</v>
      </c>
    </row>
    <row r="4" spans="1:7" s="1" customFormat="1" ht="26.25" customHeight="1">
      <c r="A4" s="6" t="s">
        <v>880</v>
      </c>
      <c r="B4" s="7" t="s">
        <v>881</v>
      </c>
      <c r="C4" s="8"/>
      <c r="D4" s="8"/>
      <c r="E4" s="8"/>
      <c r="F4" s="8"/>
      <c r="G4" s="9"/>
    </row>
    <row r="5" spans="1:7" s="1" customFormat="1" ht="16.5" customHeight="1">
      <c r="A5" s="10"/>
      <c r="B5" s="6" t="s">
        <v>882</v>
      </c>
      <c r="C5" s="6" t="s">
        <v>883</v>
      </c>
      <c r="D5" s="6" t="s">
        <v>884</v>
      </c>
      <c r="E5" s="7" t="s">
        <v>885</v>
      </c>
      <c r="F5" s="9"/>
      <c r="G5" s="6" t="s">
        <v>886</v>
      </c>
    </row>
    <row r="6" spans="1:7" s="1" customFormat="1" ht="34.5" customHeight="1">
      <c r="A6" s="11"/>
      <c r="B6" s="11"/>
      <c r="C6" s="11"/>
      <c r="D6" s="11"/>
      <c r="E6" s="12" t="s">
        <v>887</v>
      </c>
      <c r="F6" s="12" t="s">
        <v>888</v>
      </c>
      <c r="G6" s="11"/>
    </row>
    <row r="7" spans="1:7" s="1" customFormat="1" ht="57" customHeight="1">
      <c r="A7" s="13" t="s">
        <v>97</v>
      </c>
      <c r="B7" s="14">
        <f>C7+D7+G7</f>
        <v>1359.0900000000001</v>
      </c>
      <c r="C7" s="14">
        <v>974.61</v>
      </c>
      <c r="D7" s="14">
        <v>384.48</v>
      </c>
      <c r="E7" s="14">
        <v>0</v>
      </c>
      <c r="F7" s="14">
        <v>384.48</v>
      </c>
      <c r="G7" s="14">
        <v>0</v>
      </c>
    </row>
  </sheetData>
  <sheetProtection/>
  <mergeCells count="9"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rintOptions/>
  <pageMargins left="0.11999999999999998" right="0.08" top="0.59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7"/>
  <sheetViews>
    <sheetView showGridLines="0" showZeros="0" zoomScale="130" zoomScaleNormal="130" workbookViewId="0" topLeftCell="A1">
      <selection activeCell="F7" sqref="F7"/>
    </sheetView>
  </sheetViews>
  <sheetFormatPr defaultColWidth="9.00390625" defaultRowHeight="14.25"/>
  <cols>
    <col min="1" max="1" width="9.00390625" style="188" customWidth="1"/>
    <col min="2" max="2" width="30.375" style="144" customWidth="1"/>
    <col min="3" max="3" width="41.125" style="189" customWidth="1"/>
    <col min="4" max="4" width="9.625" style="144" bestFit="1" customWidth="1"/>
    <col min="5" max="240" width="9.00390625" style="144" customWidth="1"/>
    <col min="241" max="16384" width="9.00390625" style="188" customWidth="1"/>
  </cols>
  <sheetData>
    <row r="1" ht="12">
      <c r="A1" s="188" t="s">
        <v>94</v>
      </c>
    </row>
    <row r="2" spans="2:6" s="144" customFormat="1" ht="45.75" customHeight="1">
      <c r="B2" s="179" t="s">
        <v>95</v>
      </c>
      <c r="C2" s="179"/>
      <c r="D2" s="190"/>
      <c r="E2" s="190"/>
      <c r="F2" s="190"/>
    </row>
    <row r="3" spans="2:3" s="144" customFormat="1" ht="11.25" customHeight="1">
      <c r="B3" s="147"/>
      <c r="C3" s="191" t="s">
        <v>22</v>
      </c>
    </row>
    <row r="4" spans="1:3" s="187" customFormat="1" ht="14.25" customHeight="1">
      <c r="A4" s="192" t="s">
        <v>23</v>
      </c>
      <c r="B4" s="193" t="s">
        <v>96</v>
      </c>
      <c r="C4" s="150" t="s">
        <v>25</v>
      </c>
    </row>
    <row r="5" spans="1:3" s="187" customFormat="1" ht="21" customHeight="1">
      <c r="A5" s="192"/>
      <c r="B5" s="193"/>
      <c r="C5" s="150" t="s">
        <v>97</v>
      </c>
    </row>
    <row r="6" spans="1:3" s="187" customFormat="1" ht="35.25" customHeight="1">
      <c r="A6" s="194"/>
      <c r="B6" s="193"/>
      <c r="C6" s="150"/>
    </row>
    <row r="7" spans="1:3" s="145" customFormat="1" ht="30" customHeight="1">
      <c r="A7" s="195"/>
      <c r="B7" s="196"/>
      <c r="C7" s="197">
        <f>SUM(C8:C27)</f>
        <v>369066.16000000003</v>
      </c>
    </row>
    <row r="8" spans="1:4" s="144" customFormat="1" ht="30" customHeight="1">
      <c r="A8" s="198" t="s">
        <v>98</v>
      </c>
      <c r="B8" s="199" t="s">
        <v>99</v>
      </c>
      <c r="C8" s="182">
        <v>60952.68</v>
      </c>
      <c r="D8" s="145"/>
    </row>
    <row r="9" spans="1:4" s="144" customFormat="1" ht="30" customHeight="1">
      <c r="A9" s="198" t="s">
        <v>100</v>
      </c>
      <c r="B9" s="199" t="s">
        <v>101</v>
      </c>
      <c r="C9" s="182">
        <v>311</v>
      </c>
      <c r="D9" s="145"/>
    </row>
    <row r="10" spans="1:4" s="144" customFormat="1" ht="30" customHeight="1">
      <c r="A10" s="198" t="s">
        <v>102</v>
      </c>
      <c r="B10" s="199" t="s">
        <v>103</v>
      </c>
      <c r="C10" s="182">
        <v>10892.74</v>
      </c>
      <c r="D10" s="145"/>
    </row>
    <row r="11" spans="1:4" s="144" customFormat="1" ht="30" customHeight="1">
      <c r="A11" s="200" t="s">
        <v>104</v>
      </c>
      <c r="B11" s="181" t="s">
        <v>105</v>
      </c>
      <c r="C11" s="182">
        <v>72908.85</v>
      </c>
      <c r="D11" s="145"/>
    </row>
    <row r="12" spans="1:4" s="144" customFormat="1" ht="30" customHeight="1">
      <c r="A12" s="180" t="s">
        <v>106</v>
      </c>
      <c r="B12" s="181" t="s">
        <v>107</v>
      </c>
      <c r="C12" s="182">
        <v>6104.35</v>
      </c>
      <c r="D12" s="145"/>
    </row>
    <row r="13" spans="1:4" s="144" customFormat="1" ht="30" customHeight="1">
      <c r="A13" s="180" t="s">
        <v>108</v>
      </c>
      <c r="B13" s="181" t="s">
        <v>109</v>
      </c>
      <c r="C13" s="182">
        <v>2464.43</v>
      </c>
      <c r="D13" s="145"/>
    </row>
    <row r="14" spans="1:4" s="144" customFormat="1" ht="30" customHeight="1">
      <c r="A14" s="180" t="s">
        <v>110</v>
      </c>
      <c r="B14" s="181" t="s">
        <v>111</v>
      </c>
      <c r="C14" s="182">
        <v>65079.65</v>
      </c>
      <c r="D14" s="145"/>
    </row>
    <row r="15" spans="1:4" s="144" customFormat="1" ht="30" customHeight="1">
      <c r="A15" s="180" t="s">
        <v>112</v>
      </c>
      <c r="B15" s="181" t="s">
        <v>113</v>
      </c>
      <c r="C15" s="182">
        <v>26168.34</v>
      </c>
      <c r="D15" s="145"/>
    </row>
    <row r="16" spans="1:4" s="144" customFormat="1" ht="30" customHeight="1">
      <c r="A16" s="180" t="s">
        <v>114</v>
      </c>
      <c r="B16" s="181" t="s">
        <v>115</v>
      </c>
      <c r="C16" s="182">
        <v>358</v>
      </c>
      <c r="D16" s="145"/>
    </row>
    <row r="17" spans="1:4" s="144" customFormat="1" ht="30" customHeight="1">
      <c r="A17" s="180" t="s">
        <v>116</v>
      </c>
      <c r="B17" s="181" t="s">
        <v>117</v>
      </c>
      <c r="C17" s="182">
        <v>26266.5</v>
      </c>
      <c r="D17" s="145"/>
    </row>
    <row r="18" spans="1:4" s="144" customFormat="1" ht="30" customHeight="1">
      <c r="A18" s="180" t="s">
        <v>118</v>
      </c>
      <c r="B18" s="181" t="s">
        <v>119</v>
      </c>
      <c r="C18" s="182">
        <v>40634.5</v>
      </c>
      <c r="D18" s="145"/>
    </row>
    <row r="19" spans="1:4" s="144" customFormat="1" ht="30" customHeight="1">
      <c r="A19" s="180" t="s">
        <v>120</v>
      </c>
      <c r="B19" s="181" t="s">
        <v>121</v>
      </c>
      <c r="C19" s="182">
        <v>7807.79</v>
      </c>
      <c r="D19" s="145"/>
    </row>
    <row r="20" spans="1:4" s="144" customFormat="1" ht="30" customHeight="1">
      <c r="A20" s="180" t="s">
        <v>122</v>
      </c>
      <c r="B20" s="181" t="s">
        <v>123</v>
      </c>
      <c r="C20" s="182">
        <v>1233.83</v>
      </c>
      <c r="D20" s="145"/>
    </row>
    <row r="21" spans="1:4" s="144" customFormat="1" ht="30" customHeight="1">
      <c r="A21" s="180" t="s">
        <v>124</v>
      </c>
      <c r="B21" s="181" t="s">
        <v>125</v>
      </c>
      <c r="C21" s="182">
        <v>430.68</v>
      </c>
      <c r="D21" s="145"/>
    </row>
    <row r="22" spans="1:4" s="144" customFormat="1" ht="30" customHeight="1">
      <c r="A22" s="180" t="s">
        <v>126</v>
      </c>
      <c r="B22" s="181" t="s">
        <v>127</v>
      </c>
      <c r="C22" s="182">
        <v>3555.52</v>
      </c>
      <c r="D22" s="145"/>
    </row>
    <row r="23" spans="1:4" s="144" customFormat="1" ht="30" customHeight="1">
      <c r="A23" s="180" t="s">
        <v>128</v>
      </c>
      <c r="B23" s="181" t="s">
        <v>129</v>
      </c>
      <c r="C23" s="182">
        <v>21559.37</v>
      </c>
      <c r="D23" s="145"/>
    </row>
    <row r="24" spans="1:4" s="144" customFormat="1" ht="30" customHeight="1">
      <c r="A24" s="180" t="s">
        <v>130</v>
      </c>
      <c r="B24" s="181" t="s">
        <v>131</v>
      </c>
      <c r="C24" s="182">
        <v>1360.55</v>
      </c>
      <c r="D24" s="145"/>
    </row>
    <row r="25" spans="1:4" s="144" customFormat="1" ht="30" customHeight="1">
      <c r="A25" s="180" t="s">
        <v>132</v>
      </c>
      <c r="B25" s="181" t="s">
        <v>133</v>
      </c>
      <c r="C25" s="182">
        <v>4000</v>
      </c>
      <c r="D25" s="145"/>
    </row>
    <row r="26" spans="1:3" s="144" customFormat="1" ht="30" customHeight="1">
      <c r="A26" s="180" t="s">
        <v>134</v>
      </c>
      <c r="B26" s="181" t="s">
        <v>135</v>
      </c>
      <c r="C26" s="182">
        <v>10877.38</v>
      </c>
    </row>
    <row r="27" spans="1:3" s="144" customFormat="1" ht="30" customHeight="1">
      <c r="A27" s="180" t="s">
        <v>136</v>
      </c>
      <c r="B27" s="181" t="s">
        <v>137</v>
      </c>
      <c r="C27" s="182">
        <v>6100</v>
      </c>
    </row>
    <row r="28" spans="2:3" s="144" customFormat="1" ht="30" customHeight="1">
      <c r="B28" s="147"/>
      <c r="C28" s="191"/>
    </row>
    <row r="29" spans="2:3" s="144" customFormat="1" ht="30" customHeight="1">
      <c r="B29" s="147"/>
      <c r="C29" s="191"/>
    </row>
    <row r="30" spans="2:3" s="144" customFormat="1" ht="30" customHeight="1">
      <c r="B30" s="147"/>
      <c r="C30" s="191"/>
    </row>
    <row r="31" spans="2:3" s="144" customFormat="1" ht="30" customHeight="1">
      <c r="B31" s="147"/>
      <c r="C31" s="191"/>
    </row>
    <row r="32" spans="2:3" s="144" customFormat="1" ht="30" customHeight="1">
      <c r="B32" s="147"/>
      <c r="C32" s="191"/>
    </row>
    <row r="33" spans="2:3" s="144" customFormat="1" ht="30" customHeight="1">
      <c r="B33" s="147"/>
      <c r="C33" s="191"/>
    </row>
    <row r="34" spans="2:3" s="144" customFormat="1" ht="30" customHeight="1">
      <c r="B34" s="147"/>
      <c r="C34" s="191"/>
    </row>
    <row r="35" spans="2:3" s="144" customFormat="1" ht="30" customHeight="1">
      <c r="B35" s="147"/>
      <c r="C35" s="191"/>
    </row>
    <row r="36" spans="2:3" s="144" customFormat="1" ht="30" customHeight="1">
      <c r="B36" s="147"/>
      <c r="C36" s="191"/>
    </row>
    <row r="37" spans="2:3" s="144" customFormat="1" ht="30" customHeight="1">
      <c r="B37" s="147"/>
      <c r="C37" s="191"/>
    </row>
    <row r="38" spans="2:3" s="144" customFormat="1" ht="30" customHeight="1">
      <c r="B38" s="147"/>
      <c r="C38" s="191"/>
    </row>
    <row r="39" spans="2:3" s="144" customFormat="1" ht="30" customHeight="1">
      <c r="B39" s="147"/>
      <c r="C39" s="191"/>
    </row>
    <row r="40" spans="2:3" s="144" customFormat="1" ht="30" customHeight="1">
      <c r="B40" s="147"/>
      <c r="C40" s="191"/>
    </row>
    <row r="41" spans="2:3" s="144" customFormat="1" ht="30" customHeight="1">
      <c r="B41" s="147"/>
      <c r="C41" s="191"/>
    </row>
    <row r="42" spans="2:3" s="144" customFormat="1" ht="30" customHeight="1">
      <c r="B42" s="147"/>
      <c r="C42" s="191"/>
    </row>
    <row r="43" spans="2:3" s="144" customFormat="1" ht="30" customHeight="1">
      <c r="B43" s="147"/>
      <c r="C43" s="191"/>
    </row>
    <row r="44" spans="2:3" s="144" customFormat="1" ht="30" customHeight="1">
      <c r="B44" s="147"/>
      <c r="C44" s="191"/>
    </row>
    <row r="45" spans="2:3" s="144" customFormat="1" ht="30" customHeight="1">
      <c r="B45" s="147"/>
      <c r="C45" s="191"/>
    </row>
    <row r="46" spans="2:3" s="144" customFormat="1" ht="30" customHeight="1">
      <c r="B46" s="147"/>
      <c r="C46" s="191"/>
    </row>
    <row r="47" spans="2:3" s="144" customFormat="1" ht="30" customHeight="1">
      <c r="B47" s="147"/>
      <c r="C47" s="191"/>
    </row>
    <row r="48" spans="2:3" s="144" customFormat="1" ht="30" customHeight="1">
      <c r="B48" s="147"/>
      <c r="C48" s="191"/>
    </row>
    <row r="49" spans="2:3" s="144" customFormat="1" ht="30" customHeight="1">
      <c r="B49" s="147"/>
      <c r="C49" s="191"/>
    </row>
    <row r="50" spans="2:3" s="144" customFormat="1" ht="30" customHeight="1">
      <c r="B50" s="147"/>
      <c r="C50" s="191"/>
    </row>
    <row r="51" spans="2:3" s="144" customFormat="1" ht="30" customHeight="1">
      <c r="B51" s="147"/>
      <c r="C51" s="191"/>
    </row>
    <row r="52" spans="2:3" s="144" customFormat="1" ht="30" customHeight="1">
      <c r="B52" s="147"/>
      <c r="C52" s="191"/>
    </row>
    <row r="53" spans="2:3" s="144" customFormat="1" ht="30" customHeight="1">
      <c r="B53" s="147"/>
      <c r="C53" s="191"/>
    </row>
    <row r="54" spans="2:3" s="144" customFormat="1" ht="30" customHeight="1">
      <c r="B54" s="147"/>
      <c r="C54" s="191"/>
    </row>
    <row r="55" spans="2:3" s="144" customFormat="1" ht="30" customHeight="1">
      <c r="B55" s="147"/>
      <c r="C55" s="191"/>
    </row>
    <row r="56" spans="2:3" s="144" customFormat="1" ht="30" customHeight="1">
      <c r="B56" s="147"/>
      <c r="C56" s="191"/>
    </row>
    <row r="57" spans="2:3" s="144" customFormat="1" ht="30" customHeight="1">
      <c r="B57" s="147"/>
      <c r="C57" s="191"/>
    </row>
    <row r="58" spans="2:3" s="144" customFormat="1" ht="30" customHeight="1">
      <c r="B58" s="147"/>
      <c r="C58" s="191"/>
    </row>
    <row r="59" spans="2:3" s="144" customFormat="1" ht="30" customHeight="1">
      <c r="B59" s="147"/>
      <c r="C59" s="191"/>
    </row>
    <row r="60" spans="2:3" s="144" customFormat="1" ht="30" customHeight="1">
      <c r="B60" s="147"/>
      <c r="C60" s="191"/>
    </row>
    <row r="61" spans="2:3" s="144" customFormat="1" ht="30" customHeight="1">
      <c r="B61" s="147"/>
      <c r="C61" s="191"/>
    </row>
    <row r="62" spans="2:3" s="144" customFormat="1" ht="30" customHeight="1">
      <c r="B62" s="147"/>
      <c r="C62" s="191"/>
    </row>
    <row r="63" spans="2:3" s="144" customFormat="1" ht="30" customHeight="1">
      <c r="B63" s="147"/>
      <c r="C63" s="191"/>
    </row>
    <row r="64" spans="2:3" s="144" customFormat="1" ht="30" customHeight="1">
      <c r="B64" s="147"/>
      <c r="C64" s="191"/>
    </row>
    <row r="65" spans="2:3" s="144" customFormat="1" ht="30" customHeight="1">
      <c r="B65" s="147"/>
      <c r="C65" s="191"/>
    </row>
    <row r="66" spans="2:3" s="144" customFormat="1" ht="30" customHeight="1">
      <c r="B66" s="147"/>
      <c r="C66" s="191"/>
    </row>
    <row r="67" spans="2:3" s="144" customFormat="1" ht="30" customHeight="1">
      <c r="B67" s="147"/>
      <c r="C67" s="191"/>
    </row>
    <row r="68" spans="2:3" s="144" customFormat="1" ht="30" customHeight="1">
      <c r="B68" s="147"/>
      <c r="C68" s="191"/>
    </row>
    <row r="69" spans="2:3" s="144" customFormat="1" ht="30" customHeight="1">
      <c r="B69" s="147"/>
      <c r="C69" s="191"/>
    </row>
    <row r="70" spans="2:3" s="144" customFormat="1" ht="30" customHeight="1">
      <c r="B70" s="147"/>
      <c r="C70" s="191"/>
    </row>
    <row r="71" spans="2:3" s="144" customFormat="1" ht="30" customHeight="1">
      <c r="B71" s="147"/>
      <c r="C71" s="191"/>
    </row>
    <row r="72" spans="2:3" s="144" customFormat="1" ht="30" customHeight="1">
      <c r="B72" s="147"/>
      <c r="C72" s="191"/>
    </row>
    <row r="73" spans="2:3" s="144" customFormat="1" ht="30" customHeight="1">
      <c r="B73" s="147"/>
      <c r="C73" s="191"/>
    </row>
    <row r="74" spans="2:3" s="144" customFormat="1" ht="30" customHeight="1">
      <c r="B74" s="147"/>
      <c r="C74" s="191"/>
    </row>
    <row r="75" spans="2:3" s="144" customFormat="1" ht="30" customHeight="1">
      <c r="B75" s="147"/>
      <c r="C75" s="191"/>
    </row>
    <row r="76" spans="2:3" s="144" customFormat="1" ht="30" customHeight="1">
      <c r="B76" s="147"/>
      <c r="C76" s="191"/>
    </row>
    <row r="77" spans="2:3" s="144" customFormat="1" ht="30" customHeight="1">
      <c r="B77" s="147"/>
      <c r="C77" s="191"/>
    </row>
    <row r="78" spans="2:3" s="144" customFormat="1" ht="30" customHeight="1">
      <c r="B78" s="147"/>
      <c r="C78" s="191"/>
    </row>
    <row r="79" spans="2:3" s="144" customFormat="1" ht="30" customHeight="1">
      <c r="B79" s="147"/>
      <c r="C79" s="191"/>
    </row>
    <row r="80" spans="2:3" s="144" customFormat="1" ht="30" customHeight="1">
      <c r="B80" s="147"/>
      <c r="C80" s="191"/>
    </row>
    <row r="81" spans="2:3" s="144" customFormat="1" ht="30" customHeight="1">
      <c r="B81" s="147"/>
      <c r="C81" s="191"/>
    </row>
    <row r="82" spans="2:3" s="144" customFormat="1" ht="30" customHeight="1">
      <c r="B82" s="147"/>
      <c r="C82" s="191"/>
    </row>
    <row r="83" spans="2:3" s="144" customFormat="1" ht="30" customHeight="1">
      <c r="B83" s="147"/>
      <c r="C83" s="191"/>
    </row>
    <row r="84" spans="2:3" s="144" customFormat="1" ht="30" customHeight="1">
      <c r="B84" s="147"/>
      <c r="C84" s="191"/>
    </row>
    <row r="85" spans="2:3" s="144" customFormat="1" ht="30" customHeight="1">
      <c r="B85" s="147"/>
      <c r="C85" s="191"/>
    </row>
    <row r="86" spans="2:3" s="144" customFormat="1" ht="30" customHeight="1">
      <c r="B86" s="147"/>
      <c r="C86" s="191"/>
    </row>
    <row r="87" spans="2:3" s="144" customFormat="1" ht="30" customHeight="1">
      <c r="B87" s="147"/>
      <c r="C87" s="191"/>
    </row>
    <row r="88" spans="2:3" s="144" customFormat="1" ht="30" customHeight="1">
      <c r="B88" s="147"/>
      <c r="C88" s="191"/>
    </row>
    <row r="89" spans="2:3" s="144" customFormat="1" ht="30" customHeight="1">
      <c r="B89" s="147"/>
      <c r="C89" s="191"/>
    </row>
    <row r="90" spans="2:3" s="144" customFormat="1" ht="30" customHeight="1">
      <c r="B90" s="147"/>
      <c r="C90" s="191"/>
    </row>
    <row r="91" spans="2:3" s="144" customFormat="1" ht="30" customHeight="1">
      <c r="B91" s="147"/>
      <c r="C91" s="191"/>
    </row>
    <row r="92" spans="2:3" s="144" customFormat="1" ht="30" customHeight="1">
      <c r="B92" s="147"/>
      <c r="C92" s="191"/>
    </row>
    <row r="93" spans="2:3" s="144" customFormat="1" ht="30" customHeight="1">
      <c r="B93" s="147"/>
      <c r="C93" s="191"/>
    </row>
    <row r="94" spans="2:3" s="144" customFormat="1" ht="30" customHeight="1">
      <c r="B94" s="147"/>
      <c r="C94" s="191"/>
    </row>
    <row r="95" spans="2:3" s="144" customFormat="1" ht="30" customHeight="1">
      <c r="B95" s="147"/>
      <c r="C95" s="191"/>
    </row>
    <row r="96" spans="2:3" s="144" customFormat="1" ht="30" customHeight="1">
      <c r="B96" s="147"/>
      <c r="C96" s="191"/>
    </row>
    <row r="97" spans="2:3" s="144" customFormat="1" ht="30" customHeight="1">
      <c r="B97" s="147"/>
      <c r="C97" s="191"/>
    </row>
    <row r="98" spans="2:3" s="144" customFormat="1" ht="30" customHeight="1">
      <c r="B98" s="147"/>
      <c r="C98" s="191"/>
    </row>
    <row r="99" spans="2:3" s="144" customFormat="1" ht="30" customHeight="1">
      <c r="B99" s="147"/>
      <c r="C99" s="191"/>
    </row>
    <row r="100" spans="2:3" s="144" customFormat="1" ht="30" customHeight="1">
      <c r="B100" s="147"/>
      <c r="C100" s="191"/>
    </row>
    <row r="101" spans="2:3" s="144" customFormat="1" ht="30" customHeight="1">
      <c r="B101" s="147"/>
      <c r="C101" s="191"/>
    </row>
    <row r="102" spans="2:3" s="144" customFormat="1" ht="30" customHeight="1">
      <c r="B102" s="147"/>
      <c r="C102" s="191"/>
    </row>
    <row r="103" spans="2:3" s="144" customFormat="1" ht="30" customHeight="1">
      <c r="B103" s="147"/>
      <c r="C103" s="191"/>
    </row>
    <row r="104" spans="2:3" s="144" customFormat="1" ht="30" customHeight="1">
      <c r="B104" s="147"/>
      <c r="C104" s="191"/>
    </row>
    <row r="105" spans="2:3" s="144" customFormat="1" ht="30" customHeight="1">
      <c r="B105" s="147"/>
      <c r="C105" s="191"/>
    </row>
    <row r="106" spans="2:3" s="144" customFormat="1" ht="30" customHeight="1">
      <c r="B106" s="147"/>
      <c r="C106" s="191"/>
    </row>
    <row r="107" spans="2:3" s="144" customFormat="1" ht="30" customHeight="1">
      <c r="B107" s="147"/>
      <c r="C107" s="191"/>
    </row>
    <row r="108" spans="2:3" s="144" customFormat="1" ht="30" customHeight="1">
      <c r="B108" s="147"/>
      <c r="C108" s="191"/>
    </row>
    <row r="109" spans="2:3" s="144" customFormat="1" ht="30" customHeight="1">
      <c r="B109" s="147"/>
      <c r="C109" s="191"/>
    </row>
    <row r="110" spans="2:3" s="144" customFormat="1" ht="30" customHeight="1">
      <c r="B110" s="147"/>
      <c r="C110" s="191"/>
    </row>
    <row r="111" spans="2:3" s="144" customFormat="1" ht="30" customHeight="1">
      <c r="B111" s="147"/>
      <c r="C111" s="191"/>
    </row>
    <row r="112" spans="2:3" s="144" customFormat="1" ht="30" customHeight="1">
      <c r="B112" s="147"/>
      <c r="C112" s="191"/>
    </row>
    <row r="113" spans="2:3" s="144" customFormat="1" ht="30" customHeight="1">
      <c r="B113" s="147"/>
      <c r="C113" s="191"/>
    </row>
    <row r="114" spans="2:3" s="144" customFormat="1" ht="30" customHeight="1">
      <c r="B114" s="147"/>
      <c r="C114" s="191"/>
    </row>
    <row r="115" spans="2:3" s="144" customFormat="1" ht="30" customHeight="1">
      <c r="B115" s="147"/>
      <c r="C115" s="191"/>
    </row>
    <row r="116" spans="2:3" s="144" customFormat="1" ht="30" customHeight="1">
      <c r="B116" s="147"/>
      <c r="C116" s="191"/>
    </row>
    <row r="117" spans="2:3" s="144" customFormat="1" ht="30" customHeight="1">
      <c r="B117" s="147"/>
      <c r="C117" s="191"/>
    </row>
    <row r="118" spans="2:3" s="144" customFormat="1" ht="30" customHeight="1">
      <c r="B118" s="147"/>
      <c r="C118" s="191"/>
    </row>
    <row r="119" spans="2:3" s="144" customFormat="1" ht="30" customHeight="1">
      <c r="B119" s="147"/>
      <c r="C119" s="191"/>
    </row>
    <row r="120" spans="2:3" s="144" customFormat="1" ht="30" customHeight="1">
      <c r="B120" s="147"/>
      <c r="C120" s="191"/>
    </row>
    <row r="121" spans="2:3" s="144" customFormat="1" ht="30" customHeight="1">
      <c r="B121" s="147"/>
      <c r="C121" s="191"/>
    </row>
    <row r="122" spans="2:3" s="144" customFormat="1" ht="30" customHeight="1">
      <c r="B122" s="147"/>
      <c r="C122" s="191"/>
    </row>
    <row r="123" spans="2:3" s="144" customFormat="1" ht="30" customHeight="1">
      <c r="B123" s="147"/>
      <c r="C123" s="191"/>
    </row>
    <row r="124" spans="2:3" s="144" customFormat="1" ht="30" customHeight="1">
      <c r="B124" s="147"/>
      <c r="C124" s="191"/>
    </row>
    <row r="125" spans="2:3" s="144" customFormat="1" ht="30" customHeight="1">
      <c r="B125" s="147"/>
      <c r="C125" s="191"/>
    </row>
    <row r="126" spans="2:3" s="144" customFormat="1" ht="30" customHeight="1">
      <c r="B126" s="147"/>
      <c r="C126" s="191"/>
    </row>
    <row r="127" spans="2:3" s="144" customFormat="1" ht="30" customHeight="1">
      <c r="B127" s="147"/>
      <c r="C127" s="191"/>
    </row>
    <row r="128" spans="2:3" s="144" customFormat="1" ht="30" customHeight="1">
      <c r="B128" s="147"/>
      <c r="C128" s="191"/>
    </row>
    <row r="129" spans="2:3" s="144" customFormat="1" ht="30" customHeight="1">
      <c r="B129" s="147"/>
      <c r="C129" s="191"/>
    </row>
    <row r="130" spans="2:3" s="144" customFormat="1" ht="30" customHeight="1">
      <c r="B130" s="147"/>
      <c r="C130" s="191"/>
    </row>
    <row r="131" spans="2:3" s="144" customFormat="1" ht="30" customHeight="1">
      <c r="B131" s="147"/>
      <c r="C131" s="191"/>
    </row>
    <row r="132" spans="2:3" s="144" customFormat="1" ht="30" customHeight="1">
      <c r="B132" s="147"/>
      <c r="C132" s="191"/>
    </row>
    <row r="133" spans="2:3" s="144" customFormat="1" ht="30" customHeight="1">
      <c r="B133" s="147"/>
      <c r="C133" s="191"/>
    </row>
    <row r="134" spans="2:3" s="144" customFormat="1" ht="30" customHeight="1">
      <c r="B134" s="147"/>
      <c r="C134" s="191"/>
    </row>
    <row r="135" spans="2:3" s="144" customFormat="1" ht="30" customHeight="1">
      <c r="B135" s="147"/>
      <c r="C135" s="191"/>
    </row>
    <row r="136" spans="2:3" s="144" customFormat="1" ht="30" customHeight="1">
      <c r="B136" s="147"/>
      <c r="C136" s="191"/>
    </row>
    <row r="137" spans="2:3" s="144" customFormat="1" ht="30" customHeight="1">
      <c r="B137" s="147"/>
      <c r="C137" s="191"/>
    </row>
    <row r="138" spans="2:3" s="144" customFormat="1" ht="30" customHeight="1">
      <c r="B138" s="147"/>
      <c r="C138" s="191"/>
    </row>
    <row r="139" spans="2:3" s="144" customFormat="1" ht="30" customHeight="1">
      <c r="B139" s="147"/>
      <c r="C139" s="191"/>
    </row>
    <row r="140" spans="2:3" s="144" customFormat="1" ht="30" customHeight="1">
      <c r="B140" s="147"/>
      <c r="C140" s="191"/>
    </row>
    <row r="141" spans="2:3" s="144" customFormat="1" ht="30" customHeight="1">
      <c r="B141" s="147"/>
      <c r="C141" s="191"/>
    </row>
    <row r="142" spans="2:3" s="144" customFormat="1" ht="30" customHeight="1">
      <c r="B142" s="147"/>
      <c r="C142" s="191"/>
    </row>
    <row r="143" spans="2:3" s="144" customFormat="1" ht="30" customHeight="1">
      <c r="B143" s="147"/>
      <c r="C143" s="191"/>
    </row>
    <row r="144" spans="2:3" s="144" customFormat="1" ht="30" customHeight="1">
      <c r="B144" s="147"/>
      <c r="C144" s="191"/>
    </row>
    <row r="145" spans="2:3" s="144" customFormat="1" ht="30" customHeight="1">
      <c r="B145" s="147"/>
      <c r="C145" s="191"/>
    </row>
    <row r="146" spans="2:3" s="144" customFormat="1" ht="30" customHeight="1">
      <c r="B146" s="147"/>
      <c r="C146" s="191"/>
    </row>
    <row r="147" spans="2:3" s="144" customFormat="1" ht="30" customHeight="1">
      <c r="B147" s="147"/>
      <c r="C147" s="191"/>
    </row>
    <row r="148" spans="2:3" s="144" customFormat="1" ht="30" customHeight="1">
      <c r="B148" s="147"/>
      <c r="C148" s="191"/>
    </row>
    <row r="149" spans="2:3" s="144" customFormat="1" ht="30" customHeight="1">
      <c r="B149" s="147"/>
      <c r="C149" s="191"/>
    </row>
    <row r="150" spans="2:3" s="144" customFormat="1" ht="30" customHeight="1">
      <c r="B150" s="147"/>
      <c r="C150" s="191"/>
    </row>
    <row r="151" spans="2:3" s="144" customFormat="1" ht="30" customHeight="1">
      <c r="B151" s="147"/>
      <c r="C151" s="191"/>
    </row>
    <row r="152" spans="2:3" s="144" customFormat="1" ht="30" customHeight="1">
      <c r="B152" s="147"/>
      <c r="C152" s="191"/>
    </row>
    <row r="153" spans="2:3" s="144" customFormat="1" ht="30" customHeight="1">
      <c r="B153" s="147"/>
      <c r="C153" s="191"/>
    </row>
    <row r="154" spans="2:3" s="144" customFormat="1" ht="30" customHeight="1">
      <c r="B154" s="147"/>
      <c r="C154" s="191"/>
    </row>
    <row r="155" spans="2:3" s="144" customFormat="1" ht="30" customHeight="1">
      <c r="B155" s="147"/>
      <c r="C155" s="191"/>
    </row>
    <row r="156" spans="2:3" s="144" customFormat="1" ht="30" customHeight="1">
      <c r="B156" s="147"/>
      <c r="C156" s="191"/>
    </row>
    <row r="157" spans="2:3" s="144" customFormat="1" ht="30" customHeight="1">
      <c r="B157" s="147"/>
      <c r="C157" s="191"/>
    </row>
    <row r="158" spans="2:3" s="144" customFormat="1" ht="30" customHeight="1">
      <c r="B158" s="147"/>
      <c r="C158" s="191"/>
    </row>
    <row r="159" spans="2:3" s="144" customFormat="1" ht="30" customHeight="1">
      <c r="B159" s="147"/>
      <c r="C159" s="191"/>
    </row>
    <row r="160" spans="2:3" s="144" customFormat="1" ht="30" customHeight="1">
      <c r="B160" s="147"/>
      <c r="C160" s="191"/>
    </row>
    <row r="161" spans="2:3" s="144" customFormat="1" ht="30" customHeight="1">
      <c r="B161" s="147"/>
      <c r="C161" s="191"/>
    </row>
    <row r="162" spans="2:3" s="144" customFormat="1" ht="30" customHeight="1">
      <c r="B162" s="147"/>
      <c r="C162" s="191"/>
    </row>
    <row r="163" spans="2:3" s="144" customFormat="1" ht="30" customHeight="1">
      <c r="B163" s="147"/>
      <c r="C163" s="191"/>
    </row>
    <row r="164" spans="2:3" s="144" customFormat="1" ht="30" customHeight="1">
      <c r="B164" s="147"/>
      <c r="C164" s="191"/>
    </row>
    <row r="165" spans="2:3" s="144" customFormat="1" ht="30" customHeight="1">
      <c r="B165" s="147"/>
      <c r="C165" s="191"/>
    </row>
    <row r="166" spans="2:3" s="144" customFormat="1" ht="30" customHeight="1">
      <c r="B166" s="147"/>
      <c r="C166" s="191"/>
    </row>
    <row r="167" spans="2:3" s="144" customFormat="1" ht="30" customHeight="1">
      <c r="B167" s="147"/>
      <c r="C167" s="191"/>
    </row>
    <row r="168" spans="2:3" s="144" customFormat="1" ht="30" customHeight="1">
      <c r="B168" s="147"/>
      <c r="C168" s="191"/>
    </row>
    <row r="169" spans="2:3" s="144" customFormat="1" ht="30" customHeight="1">
      <c r="B169" s="147"/>
      <c r="C169" s="191"/>
    </row>
    <row r="170" spans="2:3" s="144" customFormat="1" ht="30" customHeight="1">
      <c r="B170" s="147"/>
      <c r="C170" s="191"/>
    </row>
    <row r="171" spans="2:3" s="144" customFormat="1" ht="30" customHeight="1">
      <c r="B171" s="147"/>
      <c r="C171" s="191"/>
    </row>
    <row r="172" spans="2:3" s="144" customFormat="1" ht="30" customHeight="1">
      <c r="B172" s="147"/>
      <c r="C172" s="191"/>
    </row>
    <row r="173" spans="2:3" s="144" customFormat="1" ht="30" customHeight="1">
      <c r="B173" s="147"/>
      <c r="C173" s="191"/>
    </row>
    <row r="174" spans="2:3" s="144" customFormat="1" ht="30" customHeight="1">
      <c r="B174" s="147"/>
      <c r="C174" s="191"/>
    </row>
    <row r="175" spans="2:3" s="144" customFormat="1" ht="30" customHeight="1">
      <c r="B175" s="147"/>
      <c r="C175" s="191"/>
    </row>
    <row r="176" spans="2:3" s="144" customFormat="1" ht="30" customHeight="1">
      <c r="B176" s="147"/>
      <c r="C176" s="191"/>
    </row>
    <row r="177" spans="2:3" s="144" customFormat="1" ht="30" customHeight="1">
      <c r="B177" s="147"/>
      <c r="C177" s="191"/>
    </row>
    <row r="178" spans="2:3" s="144" customFormat="1" ht="30" customHeight="1">
      <c r="B178" s="147"/>
      <c r="C178" s="191"/>
    </row>
    <row r="179" spans="2:3" s="144" customFormat="1" ht="30" customHeight="1">
      <c r="B179" s="147"/>
      <c r="C179" s="191"/>
    </row>
    <row r="180" spans="2:3" s="144" customFormat="1" ht="30" customHeight="1">
      <c r="B180" s="147"/>
      <c r="C180" s="191"/>
    </row>
    <row r="181" spans="2:3" s="144" customFormat="1" ht="30" customHeight="1">
      <c r="B181" s="147"/>
      <c r="C181" s="191"/>
    </row>
    <row r="182" spans="2:3" s="144" customFormat="1" ht="30" customHeight="1">
      <c r="B182" s="147"/>
      <c r="C182" s="191"/>
    </row>
    <row r="183" spans="2:3" s="144" customFormat="1" ht="30" customHeight="1">
      <c r="B183" s="147"/>
      <c r="C183" s="191"/>
    </row>
    <row r="184" spans="2:3" s="144" customFormat="1" ht="30" customHeight="1">
      <c r="B184" s="147"/>
      <c r="C184" s="191"/>
    </row>
    <row r="185" spans="2:3" s="144" customFormat="1" ht="30" customHeight="1">
      <c r="B185" s="147"/>
      <c r="C185" s="191"/>
    </row>
    <row r="186" spans="2:3" s="144" customFormat="1" ht="30" customHeight="1">
      <c r="B186" s="147"/>
      <c r="C186" s="191"/>
    </row>
    <row r="187" spans="2:3" s="144" customFormat="1" ht="30" customHeight="1">
      <c r="B187" s="147"/>
      <c r="C187" s="191"/>
    </row>
    <row r="188" spans="2:3" s="144" customFormat="1" ht="30" customHeight="1">
      <c r="B188" s="147"/>
      <c r="C188" s="191"/>
    </row>
    <row r="189" spans="2:3" s="144" customFormat="1" ht="30" customHeight="1">
      <c r="B189" s="147"/>
      <c r="C189" s="191"/>
    </row>
    <row r="190" spans="2:3" s="144" customFormat="1" ht="30" customHeight="1">
      <c r="B190" s="147"/>
      <c r="C190" s="191"/>
    </row>
    <row r="191" spans="2:3" s="144" customFormat="1" ht="30" customHeight="1">
      <c r="B191" s="147"/>
      <c r="C191" s="191"/>
    </row>
    <row r="192" spans="2:3" s="144" customFormat="1" ht="30" customHeight="1">
      <c r="B192" s="147"/>
      <c r="C192" s="191"/>
    </row>
    <row r="193" spans="2:3" s="144" customFormat="1" ht="30" customHeight="1">
      <c r="B193" s="147"/>
      <c r="C193" s="191"/>
    </row>
    <row r="194" spans="2:3" s="144" customFormat="1" ht="30" customHeight="1">
      <c r="B194" s="147"/>
      <c r="C194" s="191"/>
    </row>
    <row r="195" spans="2:3" s="144" customFormat="1" ht="30" customHeight="1">
      <c r="B195" s="147"/>
      <c r="C195" s="191"/>
    </row>
    <row r="196" spans="2:3" s="144" customFormat="1" ht="30" customHeight="1">
      <c r="B196" s="147"/>
      <c r="C196" s="191"/>
    </row>
    <row r="197" spans="2:3" s="144" customFormat="1" ht="30" customHeight="1">
      <c r="B197" s="147"/>
      <c r="C197" s="191"/>
    </row>
    <row r="198" spans="2:3" s="144" customFormat="1" ht="30" customHeight="1">
      <c r="B198" s="147"/>
      <c r="C198" s="191"/>
    </row>
    <row r="199" spans="2:3" s="144" customFormat="1" ht="30" customHeight="1">
      <c r="B199" s="147"/>
      <c r="C199" s="191"/>
    </row>
    <row r="200" spans="2:3" s="144" customFormat="1" ht="30" customHeight="1">
      <c r="B200" s="147"/>
      <c r="C200" s="191"/>
    </row>
    <row r="201" spans="2:3" s="144" customFormat="1" ht="30" customHeight="1">
      <c r="B201" s="147"/>
      <c r="C201" s="191"/>
    </row>
    <row r="202" spans="2:3" s="144" customFormat="1" ht="30" customHeight="1">
      <c r="B202" s="147"/>
      <c r="C202" s="191"/>
    </row>
    <row r="203" spans="2:3" s="144" customFormat="1" ht="30" customHeight="1">
      <c r="B203" s="147"/>
      <c r="C203" s="191"/>
    </row>
    <row r="204" spans="2:3" s="144" customFormat="1" ht="30" customHeight="1">
      <c r="B204" s="147"/>
      <c r="C204" s="191"/>
    </row>
    <row r="205" spans="2:3" s="144" customFormat="1" ht="30" customHeight="1">
      <c r="B205" s="147"/>
      <c r="C205" s="191"/>
    </row>
    <row r="206" spans="2:3" s="144" customFormat="1" ht="30" customHeight="1">
      <c r="B206" s="147"/>
      <c r="C206" s="191"/>
    </row>
    <row r="207" spans="2:3" s="144" customFormat="1" ht="30" customHeight="1">
      <c r="B207" s="147"/>
      <c r="C207" s="191"/>
    </row>
    <row r="208" spans="2:3" s="144" customFormat="1" ht="30" customHeight="1">
      <c r="B208" s="147"/>
      <c r="C208" s="191"/>
    </row>
    <row r="209" spans="2:3" s="144" customFormat="1" ht="30" customHeight="1">
      <c r="B209" s="147"/>
      <c r="C209" s="191"/>
    </row>
    <row r="210" spans="2:3" s="144" customFormat="1" ht="30" customHeight="1">
      <c r="B210" s="147"/>
      <c r="C210" s="191"/>
    </row>
    <row r="211" spans="2:3" s="144" customFormat="1" ht="30" customHeight="1">
      <c r="B211" s="147"/>
      <c r="C211" s="191"/>
    </row>
    <row r="212" spans="2:3" s="144" customFormat="1" ht="30" customHeight="1">
      <c r="B212" s="147"/>
      <c r="C212" s="191"/>
    </row>
    <row r="213" spans="2:3" s="144" customFormat="1" ht="30" customHeight="1">
      <c r="B213" s="147"/>
      <c r="C213" s="191"/>
    </row>
    <row r="214" spans="2:3" s="144" customFormat="1" ht="30" customHeight="1">
      <c r="B214" s="147"/>
      <c r="C214" s="191"/>
    </row>
    <row r="215" spans="2:3" s="144" customFormat="1" ht="30" customHeight="1">
      <c r="B215" s="147"/>
      <c r="C215" s="191"/>
    </row>
    <row r="216" spans="2:3" s="144" customFormat="1" ht="30" customHeight="1">
      <c r="B216" s="147"/>
      <c r="C216" s="191"/>
    </row>
    <row r="217" spans="2:3" s="144" customFormat="1" ht="30" customHeight="1">
      <c r="B217" s="147"/>
      <c r="C217" s="191"/>
    </row>
    <row r="218" spans="2:3" s="144" customFormat="1" ht="30" customHeight="1">
      <c r="B218" s="147"/>
      <c r="C218" s="191"/>
    </row>
    <row r="219" spans="2:3" s="144" customFormat="1" ht="30" customHeight="1">
      <c r="B219" s="147"/>
      <c r="C219" s="191"/>
    </row>
    <row r="220" spans="2:3" s="144" customFormat="1" ht="30" customHeight="1">
      <c r="B220" s="147"/>
      <c r="C220" s="191"/>
    </row>
    <row r="221" spans="2:3" s="144" customFormat="1" ht="30" customHeight="1">
      <c r="B221" s="147"/>
      <c r="C221" s="191"/>
    </row>
    <row r="222" spans="2:3" s="144" customFormat="1" ht="30" customHeight="1">
      <c r="B222" s="147"/>
      <c r="C222" s="191"/>
    </row>
    <row r="223" spans="2:3" s="144" customFormat="1" ht="30" customHeight="1">
      <c r="B223" s="147"/>
      <c r="C223" s="191"/>
    </row>
    <row r="224" spans="2:3" s="144" customFormat="1" ht="30" customHeight="1">
      <c r="B224" s="147"/>
      <c r="C224" s="191"/>
    </row>
    <row r="225" spans="2:3" s="144" customFormat="1" ht="30" customHeight="1">
      <c r="B225" s="147"/>
      <c r="C225" s="191"/>
    </row>
    <row r="226" spans="2:3" s="144" customFormat="1" ht="30" customHeight="1">
      <c r="B226" s="147"/>
      <c r="C226" s="191"/>
    </row>
    <row r="227" spans="2:3" s="144" customFormat="1" ht="30" customHeight="1">
      <c r="B227" s="147"/>
      <c r="C227" s="191"/>
    </row>
    <row r="228" spans="2:3" s="144" customFormat="1" ht="30" customHeight="1">
      <c r="B228" s="147"/>
      <c r="C228" s="191"/>
    </row>
    <row r="229" spans="2:3" s="144" customFormat="1" ht="30" customHeight="1">
      <c r="B229" s="147"/>
      <c r="C229" s="191"/>
    </row>
    <row r="230" spans="2:3" s="144" customFormat="1" ht="30" customHeight="1">
      <c r="B230" s="147"/>
      <c r="C230" s="191"/>
    </row>
    <row r="231" spans="2:3" s="144" customFormat="1" ht="30" customHeight="1">
      <c r="B231" s="147"/>
      <c r="C231" s="191"/>
    </row>
    <row r="232" spans="2:3" s="144" customFormat="1" ht="30" customHeight="1">
      <c r="B232" s="147"/>
      <c r="C232" s="191"/>
    </row>
    <row r="233" spans="2:3" s="144" customFormat="1" ht="30" customHeight="1">
      <c r="B233" s="147"/>
      <c r="C233" s="191"/>
    </row>
    <row r="234" spans="2:3" s="144" customFormat="1" ht="30" customHeight="1">
      <c r="B234" s="147"/>
      <c r="C234" s="191"/>
    </row>
    <row r="235" spans="2:3" s="144" customFormat="1" ht="30" customHeight="1">
      <c r="B235" s="147"/>
      <c r="C235" s="191"/>
    </row>
    <row r="236" spans="2:3" s="144" customFormat="1" ht="30" customHeight="1">
      <c r="B236" s="147"/>
      <c r="C236" s="191"/>
    </row>
    <row r="237" spans="2:3" s="144" customFormat="1" ht="30" customHeight="1">
      <c r="B237" s="147"/>
      <c r="C237" s="191"/>
    </row>
    <row r="238" spans="2:3" s="144" customFormat="1" ht="30" customHeight="1">
      <c r="B238" s="147"/>
      <c r="C238" s="191"/>
    </row>
    <row r="239" spans="2:3" s="144" customFormat="1" ht="30" customHeight="1">
      <c r="B239" s="147"/>
      <c r="C239" s="191"/>
    </row>
    <row r="240" spans="2:3" s="144" customFormat="1" ht="30" customHeight="1">
      <c r="B240" s="147"/>
      <c r="C240" s="191"/>
    </row>
    <row r="241" spans="2:3" s="144" customFormat="1" ht="30" customHeight="1">
      <c r="B241" s="147"/>
      <c r="C241" s="191"/>
    </row>
    <row r="242" spans="2:3" s="144" customFormat="1" ht="30" customHeight="1">
      <c r="B242" s="147"/>
      <c r="C242" s="191"/>
    </row>
    <row r="243" spans="2:3" s="144" customFormat="1" ht="30" customHeight="1">
      <c r="B243" s="147"/>
      <c r="C243" s="191"/>
    </row>
    <row r="244" spans="2:3" s="144" customFormat="1" ht="30" customHeight="1">
      <c r="B244" s="147"/>
      <c r="C244" s="191"/>
    </row>
    <row r="245" spans="2:3" s="144" customFormat="1" ht="30" customHeight="1">
      <c r="B245" s="147"/>
      <c r="C245" s="191"/>
    </row>
    <row r="246" spans="2:3" s="144" customFormat="1" ht="30" customHeight="1">
      <c r="B246" s="147"/>
      <c r="C246" s="191"/>
    </row>
    <row r="247" spans="2:3" s="144" customFormat="1" ht="30" customHeight="1">
      <c r="B247" s="147"/>
      <c r="C247" s="191"/>
    </row>
    <row r="248" spans="2:3" s="144" customFormat="1" ht="30" customHeight="1">
      <c r="B248" s="147"/>
      <c r="C248" s="191"/>
    </row>
    <row r="249" spans="2:3" s="144" customFormat="1" ht="30" customHeight="1">
      <c r="B249" s="147"/>
      <c r="C249" s="191"/>
    </row>
    <row r="250" spans="2:3" s="144" customFormat="1" ht="30" customHeight="1">
      <c r="B250" s="147"/>
      <c r="C250" s="191"/>
    </row>
    <row r="251" spans="2:3" s="144" customFormat="1" ht="30" customHeight="1">
      <c r="B251" s="147"/>
      <c r="C251" s="191"/>
    </row>
    <row r="252" spans="2:3" s="144" customFormat="1" ht="30" customHeight="1">
      <c r="B252" s="147"/>
      <c r="C252" s="191"/>
    </row>
    <row r="253" spans="2:3" s="144" customFormat="1" ht="30" customHeight="1">
      <c r="B253" s="147"/>
      <c r="C253" s="191"/>
    </row>
    <row r="254" spans="2:3" s="144" customFormat="1" ht="30" customHeight="1">
      <c r="B254" s="147"/>
      <c r="C254" s="191"/>
    </row>
    <row r="255" spans="2:3" s="144" customFormat="1" ht="30" customHeight="1">
      <c r="B255" s="147"/>
      <c r="C255" s="191"/>
    </row>
    <row r="256" spans="2:3" s="144" customFormat="1" ht="30" customHeight="1">
      <c r="B256" s="147"/>
      <c r="C256" s="191"/>
    </row>
    <row r="257" spans="2:3" s="144" customFormat="1" ht="30" customHeight="1">
      <c r="B257" s="147"/>
      <c r="C257" s="191"/>
    </row>
    <row r="258" spans="2:3" s="144" customFormat="1" ht="30" customHeight="1">
      <c r="B258" s="147"/>
      <c r="C258" s="191"/>
    </row>
    <row r="259" spans="2:3" s="144" customFormat="1" ht="30" customHeight="1">
      <c r="B259" s="147"/>
      <c r="C259" s="191"/>
    </row>
    <row r="260" spans="2:3" s="144" customFormat="1" ht="30" customHeight="1">
      <c r="B260" s="147"/>
      <c r="C260" s="191"/>
    </row>
    <row r="261" spans="2:3" s="144" customFormat="1" ht="30" customHeight="1">
      <c r="B261" s="147"/>
      <c r="C261" s="191"/>
    </row>
    <row r="262" spans="2:3" s="144" customFormat="1" ht="30" customHeight="1">
      <c r="B262" s="147"/>
      <c r="C262" s="191"/>
    </row>
    <row r="263" spans="2:3" s="144" customFormat="1" ht="30" customHeight="1">
      <c r="B263" s="147"/>
      <c r="C263" s="191"/>
    </row>
    <row r="264" spans="2:3" s="144" customFormat="1" ht="30" customHeight="1">
      <c r="B264" s="147"/>
      <c r="C264" s="191"/>
    </row>
    <row r="265" spans="2:3" s="144" customFormat="1" ht="30" customHeight="1">
      <c r="B265" s="147"/>
      <c r="C265" s="191"/>
    </row>
    <row r="266" spans="2:3" s="144" customFormat="1" ht="30" customHeight="1">
      <c r="B266" s="147"/>
      <c r="C266" s="191"/>
    </row>
    <row r="267" spans="2:3" s="144" customFormat="1" ht="30" customHeight="1">
      <c r="B267" s="147"/>
      <c r="C267" s="191"/>
    </row>
    <row r="268" spans="2:3" s="144" customFormat="1" ht="30" customHeight="1">
      <c r="B268" s="147"/>
      <c r="C268" s="191"/>
    </row>
    <row r="269" spans="2:3" s="144" customFormat="1" ht="30" customHeight="1">
      <c r="B269" s="147"/>
      <c r="C269" s="191"/>
    </row>
    <row r="270" spans="2:3" s="144" customFormat="1" ht="30" customHeight="1">
      <c r="B270" s="147"/>
      <c r="C270" s="191"/>
    </row>
    <row r="271" spans="2:3" s="144" customFormat="1" ht="30" customHeight="1">
      <c r="B271" s="147"/>
      <c r="C271" s="191"/>
    </row>
    <row r="272" spans="2:3" s="144" customFormat="1" ht="30" customHeight="1">
      <c r="B272" s="147"/>
      <c r="C272" s="191"/>
    </row>
    <row r="273" spans="2:3" s="144" customFormat="1" ht="30" customHeight="1">
      <c r="B273" s="147"/>
      <c r="C273" s="191"/>
    </row>
    <row r="274" spans="2:3" s="144" customFormat="1" ht="30" customHeight="1">
      <c r="B274" s="147"/>
      <c r="C274" s="191"/>
    </row>
    <row r="275" spans="2:3" s="144" customFormat="1" ht="30" customHeight="1">
      <c r="B275" s="147"/>
      <c r="C275" s="191"/>
    </row>
    <row r="276" spans="2:3" s="144" customFormat="1" ht="30" customHeight="1">
      <c r="B276" s="147"/>
      <c r="C276" s="191"/>
    </row>
    <row r="277" spans="2:3" s="144" customFormat="1" ht="30" customHeight="1">
      <c r="B277" s="147"/>
      <c r="C277" s="191"/>
    </row>
    <row r="278" spans="2:3" s="144" customFormat="1" ht="30" customHeight="1">
      <c r="B278" s="147"/>
      <c r="C278" s="191"/>
    </row>
    <row r="279" spans="2:3" s="144" customFormat="1" ht="30" customHeight="1">
      <c r="B279" s="147"/>
      <c r="C279" s="191"/>
    </row>
    <row r="280" spans="2:3" s="144" customFormat="1" ht="30" customHeight="1">
      <c r="B280" s="147"/>
      <c r="C280" s="191"/>
    </row>
    <row r="281" spans="2:3" s="144" customFormat="1" ht="30" customHeight="1">
      <c r="B281" s="147"/>
      <c r="C281" s="191"/>
    </row>
    <row r="282" spans="2:3" s="144" customFormat="1" ht="30" customHeight="1">
      <c r="B282" s="147"/>
      <c r="C282" s="191"/>
    </row>
    <row r="283" spans="2:3" s="144" customFormat="1" ht="30" customHeight="1">
      <c r="B283" s="147"/>
      <c r="C283" s="191"/>
    </row>
    <row r="284" spans="2:3" s="144" customFormat="1" ht="30" customHeight="1">
      <c r="B284" s="147"/>
      <c r="C284" s="191"/>
    </row>
    <row r="285" spans="2:3" s="144" customFormat="1" ht="30" customHeight="1">
      <c r="B285" s="147"/>
      <c r="C285" s="191"/>
    </row>
    <row r="286" spans="2:3" s="144" customFormat="1" ht="30" customHeight="1">
      <c r="B286" s="147"/>
      <c r="C286" s="191"/>
    </row>
    <row r="287" spans="2:3" s="144" customFormat="1" ht="30" customHeight="1">
      <c r="B287" s="147"/>
      <c r="C287" s="191"/>
    </row>
    <row r="288" spans="2:3" s="144" customFormat="1" ht="30" customHeight="1">
      <c r="B288" s="147"/>
      <c r="C288" s="191"/>
    </row>
    <row r="289" spans="2:3" s="144" customFormat="1" ht="30" customHeight="1">
      <c r="B289" s="147"/>
      <c r="C289" s="191"/>
    </row>
    <row r="290" spans="2:3" s="144" customFormat="1" ht="30" customHeight="1">
      <c r="B290" s="147"/>
      <c r="C290" s="191"/>
    </row>
    <row r="291" spans="2:3" s="144" customFormat="1" ht="30" customHeight="1">
      <c r="B291" s="147"/>
      <c r="C291" s="191"/>
    </row>
    <row r="292" spans="2:3" s="144" customFormat="1" ht="30" customHeight="1">
      <c r="B292" s="147"/>
      <c r="C292" s="191"/>
    </row>
    <row r="293" spans="2:3" s="144" customFormat="1" ht="30" customHeight="1">
      <c r="B293" s="147"/>
      <c r="C293" s="191"/>
    </row>
    <row r="294" spans="2:3" s="144" customFormat="1" ht="30" customHeight="1">
      <c r="B294" s="147"/>
      <c r="C294" s="191"/>
    </row>
    <row r="295" spans="2:3" s="144" customFormat="1" ht="30" customHeight="1">
      <c r="B295" s="147"/>
      <c r="C295" s="191"/>
    </row>
    <row r="296" spans="2:3" s="144" customFormat="1" ht="30" customHeight="1">
      <c r="B296" s="147"/>
      <c r="C296" s="191"/>
    </row>
    <row r="297" spans="2:3" s="144" customFormat="1" ht="30" customHeight="1">
      <c r="B297" s="147"/>
      <c r="C297" s="191"/>
    </row>
    <row r="298" spans="2:3" s="144" customFormat="1" ht="30" customHeight="1">
      <c r="B298" s="147"/>
      <c r="C298" s="191"/>
    </row>
    <row r="299" spans="2:3" s="144" customFormat="1" ht="30" customHeight="1">
      <c r="B299" s="147"/>
      <c r="C299" s="191"/>
    </row>
    <row r="300" spans="2:3" s="144" customFormat="1" ht="30" customHeight="1">
      <c r="B300" s="147"/>
      <c r="C300" s="191"/>
    </row>
    <row r="301" spans="2:3" s="144" customFormat="1" ht="30" customHeight="1">
      <c r="B301" s="147"/>
      <c r="C301" s="191"/>
    </row>
    <row r="302" spans="2:3" s="144" customFormat="1" ht="30" customHeight="1">
      <c r="B302" s="147"/>
      <c r="C302" s="191"/>
    </row>
    <row r="303" spans="2:3" s="144" customFormat="1" ht="30" customHeight="1">
      <c r="B303" s="147"/>
      <c r="C303" s="191"/>
    </row>
    <row r="304" spans="2:3" s="144" customFormat="1" ht="30" customHeight="1">
      <c r="B304" s="147"/>
      <c r="C304" s="191"/>
    </row>
    <row r="305" spans="2:3" s="144" customFormat="1" ht="30" customHeight="1">
      <c r="B305" s="147"/>
      <c r="C305" s="191"/>
    </row>
    <row r="306" spans="2:3" s="144" customFormat="1" ht="30" customHeight="1">
      <c r="B306" s="147"/>
      <c r="C306" s="191"/>
    </row>
    <row r="307" spans="2:3" s="144" customFormat="1" ht="30" customHeight="1">
      <c r="B307" s="147"/>
      <c r="C307" s="191"/>
    </row>
    <row r="308" spans="2:3" s="144" customFormat="1" ht="30" customHeight="1">
      <c r="B308" s="147"/>
      <c r="C308" s="191"/>
    </row>
    <row r="309" spans="2:3" s="144" customFormat="1" ht="30" customHeight="1">
      <c r="B309" s="147"/>
      <c r="C309" s="191"/>
    </row>
    <row r="310" spans="2:3" s="144" customFormat="1" ht="30" customHeight="1">
      <c r="B310" s="147"/>
      <c r="C310" s="191"/>
    </row>
    <row r="311" spans="2:3" s="144" customFormat="1" ht="30" customHeight="1">
      <c r="B311" s="147"/>
      <c r="C311" s="191"/>
    </row>
    <row r="312" spans="2:3" s="144" customFormat="1" ht="30" customHeight="1">
      <c r="B312" s="147"/>
      <c r="C312" s="191"/>
    </row>
    <row r="313" spans="2:3" s="144" customFormat="1" ht="30" customHeight="1">
      <c r="B313" s="147"/>
      <c r="C313" s="191"/>
    </row>
    <row r="314" spans="2:3" s="144" customFormat="1" ht="30" customHeight="1">
      <c r="B314" s="147"/>
      <c r="C314" s="191"/>
    </row>
    <row r="315" spans="2:3" s="144" customFormat="1" ht="30" customHeight="1">
      <c r="B315" s="147"/>
      <c r="C315" s="191"/>
    </row>
    <row r="316" spans="2:3" s="144" customFormat="1" ht="30" customHeight="1">
      <c r="B316" s="147"/>
      <c r="C316" s="191"/>
    </row>
    <row r="317" spans="2:3" s="144" customFormat="1" ht="30" customHeight="1">
      <c r="B317" s="147"/>
      <c r="C317" s="191"/>
    </row>
    <row r="318" spans="2:3" s="144" customFormat="1" ht="30" customHeight="1">
      <c r="B318" s="147"/>
      <c r="C318" s="191"/>
    </row>
    <row r="319" spans="2:3" s="144" customFormat="1" ht="30" customHeight="1">
      <c r="B319" s="147"/>
      <c r="C319" s="191"/>
    </row>
    <row r="320" spans="2:3" s="144" customFormat="1" ht="30" customHeight="1">
      <c r="B320" s="147"/>
      <c r="C320" s="191"/>
    </row>
    <row r="321" spans="2:3" s="144" customFormat="1" ht="30" customHeight="1">
      <c r="B321" s="147"/>
      <c r="C321" s="191"/>
    </row>
    <row r="322" spans="2:3" s="144" customFormat="1" ht="30" customHeight="1">
      <c r="B322" s="147"/>
      <c r="C322" s="191"/>
    </row>
    <row r="323" spans="2:3" s="144" customFormat="1" ht="30" customHeight="1">
      <c r="B323" s="147"/>
      <c r="C323" s="191"/>
    </row>
    <row r="324" spans="2:3" s="144" customFormat="1" ht="30" customHeight="1">
      <c r="B324" s="147"/>
      <c r="C324" s="191"/>
    </row>
    <row r="325" spans="2:3" s="144" customFormat="1" ht="30" customHeight="1">
      <c r="B325" s="147"/>
      <c r="C325" s="191"/>
    </row>
    <row r="326" spans="2:3" s="144" customFormat="1" ht="30" customHeight="1">
      <c r="B326" s="147"/>
      <c r="C326" s="191"/>
    </row>
    <row r="327" spans="2:3" s="144" customFormat="1" ht="30" customHeight="1">
      <c r="B327" s="147"/>
      <c r="C327" s="191"/>
    </row>
    <row r="328" spans="2:3" s="144" customFormat="1" ht="30" customHeight="1">
      <c r="B328" s="147"/>
      <c r="C328" s="191"/>
    </row>
    <row r="329" spans="2:3" s="144" customFormat="1" ht="30" customHeight="1">
      <c r="B329" s="147"/>
      <c r="C329" s="191"/>
    </row>
    <row r="330" spans="2:3" s="144" customFormat="1" ht="30" customHeight="1">
      <c r="B330" s="147"/>
      <c r="C330" s="191"/>
    </row>
    <row r="331" spans="2:3" s="144" customFormat="1" ht="30" customHeight="1">
      <c r="B331" s="147"/>
      <c r="C331" s="191"/>
    </row>
    <row r="332" spans="2:3" s="144" customFormat="1" ht="30" customHeight="1">
      <c r="B332" s="147"/>
      <c r="C332" s="191"/>
    </row>
    <row r="333" spans="2:3" s="144" customFormat="1" ht="30" customHeight="1">
      <c r="B333" s="147"/>
      <c r="C333" s="191"/>
    </row>
    <row r="334" spans="2:3" s="144" customFormat="1" ht="30" customHeight="1">
      <c r="B334" s="147"/>
      <c r="C334" s="191"/>
    </row>
    <row r="335" spans="2:3" s="144" customFormat="1" ht="30" customHeight="1">
      <c r="B335" s="147"/>
      <c r="C335" s="191"/>
    </row>
    <row r="336" spans="2:3" s="144" customFormat="1" ht="30" customHeight="1">
      <c r="B336" s="147"/>
      <c r="C336" s="191"/>
    </row>
    <row r="337" spans="2:3" s="144" customFormat="1" ht="30" customHeight="1">
      <c r="B337" s="147"/>
      <c r="C337" s="191"/>
    </row>
    <row r="338" spans="2:3" s="144" customFormat="1" ht="30" customHeight="1">
      <c r="B338" s="147"/>
      <c r="C338" s="191"/>
    </row>
    <row r="339" spans="2:3" s="144" customFormat="1" ht="30" customHeight="1">
      <c r="B339" s="147"/>
      <c r="C339" s="191"/>
    </row>
    <row r="340" spans="2:3" s="144" customFormat="1" ht="30" customHeight="1">
      <c r="B340" s="147"/>
      <c r="C340" s="191"/>
    </row>
    <row r="341" spans="2:3" s="144" customFormat="1" ht="30" customHeight="1">
      <c r="B341" s="147"/>
      <c r="C341" s="191"/>
    </row>
    <row r="342" spans="2:3" s="144" customFormat="1" ht="30" customHeight="1">
      <c r="B342" s="147"/>
      <c r="C342" s="191"/>
    </row>
    <row r="343" spans="2:3" s="144" customFormat="1" ht="30" customHeight="1">
      <c r="B343" s="147"/>
      <c r="C343" s="191"/>
    </row>
    <row r="344" spans="2:3" s="144" customFormat="1" ht="30" customHeight="1">
      <c r="B344" s="147"/>
      <c r="C344" s="191"/>
    </row>
    <row r="345" spans="2:3" s="144" customFormat="1" ht="30" customHeight="1">
      <c r="B345" s="147"/>
      <c r="C345" s="191"/>
    </row>
    <row r="346" spans="2:3" s="144" customFormat="1" ht="30" customHeight="1">
      <c r="B346" s="147"/>
      <c r="C346" s="191"/>
    </row>
    <row r="347" spans="2:3" s="144" customFormat="1" ht="30" customHeight="1">
      <c r="B347" s="147"/>
      <c r="C347" s="191"/>
    </row>
    <row r="348" spans="2:3" s="144" customFormat="1" ht="30" customHeight="1">
      <c r="B348" s="147"/>
      <c r="C348" s="191"/>
    </row>
    <row r="349" spans="2:3" s="144" customFormat="1" ht="30" customHeight="1">
      <c r="B349" s="147"/>
      <c r="C349" s="191"/>
    </row>
    <row r="350" spans="2:3" s="144" customFormat="1" ht="30" customHeight="1">
      <c r="B350" s="147"/>
      <c r="C350" s="191"/>
    </row>
    <row r="351" spans="2:3" s="144" customFormat="1" ht="30" customHeight="1">
      <c r="B351" s="147"/>
      <c r="C351" s="191"/>
    </row>
    <row r="352" spans="2:3" s="144" customFormat="1" ht="30" customHeight="1">
      <c r="B352" s="147"/>
      <c r="C352" s="191"/>
    </row>
    <row r="353" spans="2:3" s="144" customFormat="1" ht="30" customHeight="1">
      <c r="B353" s="147"/>
      <c r="C353" s="191"/>
    </row>
    <row r="354" spans="2:3" s="144" customFormat="1" ht="30" customHeight="1">
      <c r="B354" s="147"/>
      <c r="C354" s="191"/>
    </row>
    <row r="355" spans="2:3" s="144" customFormat="1" ht="30" customHeight="1">
      <c r="B355" s="147"/>
      <c r="C355" s="191"/>
    </row>
    <row r="356" spans="2:3" s="144" customFormat="1" ht="30" customHeight="1">
      <c r="B356" s="147"/>
      <c r="C356" s="191"/>
    </row>
    <row r="357" spans="2:3" s="144" customFormat="1" ht="30" customHeight="1">
      <c r="B357" s="147"/>
      <c r="C357" s="191"/>
    </row>
    <row r="358" spans="2:3" s="144" customFormat="1" ht="30" customHeight="1">
      <c r="B358" s="147"/>
      <c r="C358" s="191"/>
    </row>
    <row r="359" spans="2:3" s="144" customFormat="1" ht="30" customHeight="1">
      <c r="B359" s="147"/>
      <c r="C359" s="191"/>
    </row>
    <row r="360" spans="2:3" s="144" customFormat="1" ht="30" customHeight="1">
      <c r="B360" s="147"/>
      <c r="C360" s="191"/>
    </row>
    <row r="361" spans="2:3" s="144" customFormat="1" ht="30" customHeight="1">
      <c r="B361" s="147"/>
      <c r="C361" s="191"/>
    </row>
    <row r="362" spans="2:3" s="144" customFormat="1" ht="30" customHeight="1">
      <c r="B362" s="147"/>
      <c r="C362" s="191"/>
    </row>
    <row r="363" spans="2:3" s="144" customFormat="1" ht="30" customHeight="1">
      <c r="B363" s="147"/>
      <c r="C363" s="191"/>
    </row>
    <row r="364" spans="2:3" s="144" customFormat="1" ht="30" customHeight="1">
      <c r="B364" s="147"/>
      <c r="C364" s="191"/>
    </row>
    <row r="365" spans="2:3" s="144" customFormat="1" ht="30" customHeight="1">
      <c r="B365" s="147"/>
      <c r="C365" s="191"/>
    </row>
    <row r="366" spans="2:3" s="144" customFormat="1" ht="30" customHeight="1">
      <c r="B366" s="147"/>
      <c r="C366" s="191"/>
    </row>
    <row r="367" spans="2:3" s="144" customFormat="1" ht="30" customHeight="1">
      <c r="B367" s="147"/>
      <c r="C367" s="191"/>
    </row>
    <row r="368" spans="2:3" s="144" customFormat="1" ht="30" customHeight="1">
      <c r="B368" s="147"/>
      <c r="C368" s="191"/>
    </row>
    <row r="369" spans="2:3" s="144" customFormat="1" ht="30" customHeight="1">
      <c r="B369" s="147"/>
      <c r="C369" s="191"/>
    </row>
    <row r="370" spans="2:3" s="144" customFormat="1" ht="30" customHeight="1">
      <c r="B370" s="147"/>
      <c r="C370" s="191"/>
    </row>
    <row r="371" spans="2:3" s="144" customFormat="1" ht="30" customHeight="1">
      <c r="B371" s="147"/>
      <c r="C371" s="191"/>
    </row>
    <row r="372" spans="2:3" s="144" customFormat="1" ht="30" customHeight="1">
      <c r="B372" s="147"/>
      <c r="C372" s="191"/>
    </row>
    <row r="373" spans="2:3" s="144" customFormat="1" ht="30" customHeight="1">
      <c r="B373" s="147"/>
      <c r="C373" s="191"/>
    </row>
    <row r="374" spans="2:3" s="144" customFormat="1" ht="30" customHeight="1">
      <c r="B374" s="147"/>
      <c r="C374" s="191"/>
    </row>
    <row r="375" spans="2:3" s="144" customFormat="1" ht="30" customHeight="1">
      <c r="B375" s="147"/>
      <c r="C375" s="191"/>
    </row>
    <row r="376" spans="2:3" s="144" customFormat="1" ht="30" customHeight="1">
      <c r="B376" s="147"/>
      <c r="C376" s="191"/>
    </row>
    <row r="377" spans="2:3" s="144" customFormat="1" ht="30" customHeight="1">
      <c r="B377" s="147"/>
      <c r="C377" s="191"/>
    </row>
    <row r="378" spans="2:3" s="144" customFormat="1" ht="30" customHeight="1">
      <c r="B378" s="147"/>
      <c r="C378" s="191"/>
    </row>
    <row r="379" spans="2:3" s="144" customFormat="1" ht="30" customHeight="1">
      <c r="B379" s="147"/>
      <c r="C379" s="191"/>
    </row>
    <row r="380" spans="2:3" s="144" customFormat="1" ht="30" customHeight="1">
      <c r="B380" s="147"/>
      <c r="C380" s="191"/>
    </row>
    <row r="381" spans="2:3" s="144" customFormat="1" ht="30" customHeight="1">
      <c r="B381" s="147"/>
      <c r="C381" s="191"/>
    </row>
    <row r="382" spans="2:3" s="144" customFormat="1" ht="30" customHeight="1">
      <c r="B382" s="147"/>
      <c r="C382" s="191"/>
    </row>
    <row r="383" spans="2:3" s="144" customFormat="1" ht="30" customHeight="1">
      <c r="B383" s="147"/>
      <c r="C383" s="191"/>
    </row>
    <row r="384" spans="2:3" s="144" customFormat="1" ht="30" customHeight="1">
      <c r="B384" s="147"/>
      <c r="C384" s="191"/>
    </row>
    <row r="385" spans="2:3" s="144" customFormat="1" ht="30" customHeight="1">
      <c r="B385" s="147"/>
      <c r="C385" s="191"/>
    </row>
    <row r="386" spans="2:3" s="144" customFormat="1" ht="30" customHeight="1">
      <c r="B386" s="147"/>
      <c r="C386" s="191"/>
    </row>
    <row r="387" spans="2:3" s="144" customFormat="1" ht="30" customHeight="1">
      <c r="B387" s="147"/>
      <c r="C387" s="191"/>
    </row>
    <row r="388" spans="2:3" s="144" customFormat="1" ht="30" customHeight="1">
      <c r="B388" s="147"/>
      <c r="C388" s="191"/>
    </row>
    <row r="389" spans="2:3" s="144" customFormat="1" ht="30" customHeight="1">
      <c r="B389" s="147"/>
      <c r="C389" s="191"/>
    </row>
    <row r="390" spans="2:3" s="144" customFormat="1" ht="30" customHeight="1">
      <c r="B390" s="147"/>
      <c r="C390" s="191"/>
    </row>
    <row r="391" spans="2:3" s="144" customFormat="1" ht="30" customHeight="1">
      <c r="B391" s="147"/>
      <c r="C391" s="191"/>
    </row>
    <row r="392" spans="2:3" s="144" customFormat="1" ht="30" customHeight="1">
      <c r="B392" s="147"/>
      <c r="C392" s="191"/>
    </row>
    <row r="393" spans="2:3" s="144" customFormat="1" ht="30" customHeight="1">
      <c r="B393" s="147"/>
      <c r="C393" s="191"/>
    </row>
    <row r="394" spans="2:3" s="144" customFormat="1" ht="30" customHeight="1">
      <c r="B394" s="147"/>
      <c r="C394" s="191"/>
    </row>
    <row r="395" spans="2:3" s="144" customFormat="1" ht="30" customHeight="1">
      <c r="B395" s="147"/>
      <c r="C395" s="191"/>
    </row>
    <row r="396" spans="2:3" s="144" customFormat="1" ht="30" customHeight="1">
      <c r="B396" s="147"/>
      <c r="C396" s="191"/>
    </row>
    <row r="397" spans="2:3" s="144" customFormat="1" ht="30" customHeight="1">
      <c r="B397" s="147"/>
      <c r="C397" s="191"/>
    </row>
    <row r="398" spans="2:3" s="144" customFormat="1" ht="30" customHeight="1">
      <c r="B398" s="147"/>
      <c r="C398" s="191"/>
    </row>
    <row r="399" spans="2:3" s="144" customFormat="1" ht="30" customHeight="1">
      <c r="B399" s="147"/>
      <c r="C399" s="191"/>
    </row>
    <row r="400" spans="2:3" s="144" customFormat="1" ht="30" customHeight="1">
      <c r="B400" s="147"/>
      <c r="C400" s="191"/>
    </row>
    <row r="401" spans="2:3" s="144" customFormat="1" ht="30" customHeight="1">
      <c r="B401" s="147"/>
      <c r="C401" s="191"/>
    </row>
    <row r="402" spans="2:3" s="144" customFormat="1" ht="30" customHeight="1">
      <c r="B402" s="147"/>
      <c r="C402" s="191"/>
    </row>
    <row r="403" spans="2:3" s="144" customFormat="1" ht="30" customHeight="1">
      <c r="B403" s="147"/>
      <c r="C403" s="191"/>
    </row>
    <row r="404" spans="2:3" s="144" customFormat="1" ht="30" customHeight="1">
      <c r="B404" s="147"/>
      <c r="C404" s="191"/>
    </row>
    <row r="405" spans="2:3" s="144" customFormat="1" ht="30" customHeight="1">
      <c r="B405" s="147"/>
      <c r="C405" s="191"/>
    </row>
    <row r="406" spans="2:3" s="144" customFormat="1" ht="30" customHeight="1">
      <c r="B406" s="147"/>
      <c r="C406" s="191"/>
    </row>
    <row r="407" spans="2:3" s="144" customFormat="1" ht="30" customHeight="1">
      <c r="B407" s="147"/>
      <c r="C407" s="191"/>
    </row>
    <row r="408" spans="2:3" s="144" customFormat="1" ht="30" customHeight="1">
      <c r="B408" s="147"/>
      <c r="C408" s="191"/>
    </row>
    <row r="409" spans="2:3" s="144" customFormat="1" ht="30" customHeight="1">
      <c r="B409" s="147"/>
      <c r="C409" s="191"/>
    </row>
    <row r="410" spans="2:3" s="144" customFormat="1" ht="30" customHeight="1">
      <c r="B410" s="147"/>
      <c r="C410" s="191"/>
    </row>
    <row r="411" spans="2:3" s="144" customFormat="1" ht="30" customHeight="1">
      <c r="B411" s="147"/>
      <c r="C411" s="191"/>
    </row>
    <row r="412" spans="2:3" s="144" customFormat="1" ht="30" customHeight="1">
      <c r="B412" s="147"/>
      <c r="C412" s="191"/>
    </row>
    <row r="413" spans="2:3" s="144" customFormat="1" ht="30" customHeight="1">
      <c r="B413" s="147"/>
      <c r="C413" s="191"/>
    </row>
    <row r="414" spans="2:3" s="144" customFormat="1" ht="30" customHeight="1">
      <c r="B414" s="147"/>
      <c r="C414" s="191"/>
    </row>
    <row r="415" spans="2:3" s="144" customFormat="1" ht="30" customHeight="1">
      <c r="B415" s="147"/>
      <c r="C415" s="191"/>
    </row>
    <row r="416" spans="2:3" s="144" customFormat="1" ht="30" customHeight="1">
      <c r="B416" s="147"/>
      <c r="C416" s="191"/>
    </row>
    <row r="417" spans="2:3" s="144" customFormat="1" ht="30" customHeight="1">
      <c r="B417" s="147"/>
      <c r="C417" s="191"/>
    </row>
    <row r="418" spans="2:3" s="144" customFormat="1" ht="30" customHeight="1">
      <c r="B418" s="147"/>
      <c r="C418" s="191"/>
    </row>
    <row r="419" spans="2:3" s="144" customFormat="1" ht="30" customHeight="1">
      <c r="B419" s="147"/>
      <c r="C419" s="191"/>
    </row>
    <row r="420" spans="2:3" s="144" customFormat="1" ht="30" customHeight="1">
      <c r="B420" s="147"/>
      <c r="C420" s="191"/>
    </row>
    <row r="421" spans="2:3" s="144" customFormat="1" ht="30" customHeight="1">
      <c r="B421" s="147"/>
      <c r="C421" s="191"/>
    </row>
    <row r="422" spans="2:3" s="144" customFormat="1" ht="30" customHeight="1">
      <c r="B422" s="147"/>
      <c r="C422" s="191"/>
    </row>
    <row r="423" spans="2:3" s="144" customFormat="1" ht="30" customHeight="1">
      <c r="B423" s="147"/>
      <c r="C423" s="191"/>
    </row>
    <row r="424" spans="2:3" s="144" customFormat="1" ht="30" customHeight="1">
      <c r="B424" s="147"/>
      <c r="C424" s="191"/>
    </row>
    <row r="425" spans="2:3" s="144" customFormat="1" ht="30" customHeight="1">
      <c r="B425" s="147"/>
      <c r="C425" s="191"/>
    </row>
    <row r="426" spans="2:3" s="144" customFormat="1" ht="30" customHeight="1">
      <c r="B426" s="147"/>
      <c r="C426" s="191"/>
    </row>
    <row r="427" spans="2:3" s="144" customFormat="1" ht="30" customHeight="1">
      <c r="B427" s="147"/>
      <c r="C427" s="191"/>
    </row>
    <row r="428" spans="2:3" s="144" customFormat="1" ht="30" customHeight="1">
      <c r="B428" s="147"/>
      <c r="C428" s="191"/>
    </row>
    <row r="429" spans="2:3" s="144" customFormat="1" ht="30" customHeight="1">
      <c r="B429" s="147"/>
      <c r="C429" s="191"/>
    </row>
    <row r="430" spans="2:3" s="144" customFormat="1" ht="30" customHeight="1">
      <c r="B430" s="147"/>
      <c r="C430" s="191"/>
    </row>
    <row r="431" spans="2:3" s="144" customFormat="1" ht="30" customHeight="1">
      <c r="B431" s="147"/>
      <c r="C431" s="191"/>
    </row>
    <row r="432" spans="2:3" s="144" customFormat="1" ht="30" customHeight="1">
      <c r="B432" s="147"/>
      <c r="C432" s="191"/>
    </row>
    <row r="433" spans="2:3" s="144" customFormat="1" ht="30" customHeight="1">
      <c r="B433" s="147"/>
      <c r="C433" s="191"/>
    </row>
    <row r="434" spans="2:3" s="144" customFormat="1" ht="30" customHeight="1">
      <c r="B434" s="147"/>
      <c r="C434" s="191"/>
    </row>
    <row r="435" spans="2:3" s="144" customFormat="1" ht="30" customHeight="1">
      <c r="B435" s="147"/>
      <c r="C435" s="191"/>
    </row>
    <row r="436" spans="2:3" s="144" customFormat="1" ht="30" customHeight="1">
      <c r="B436" s="147"/>
      <c r="C436" s="191"/>
    </row>
    <row r="437" spans="2:3" s="144" customFormat="1" ht="30" customHeight="1">
      <c r="B437" s="147"/>
      <c r="C437" s="191"/>
    </row>
    <row r="438" spans="2:3" s="144" customFormat="1" ht="30" customHeight="1">
      <c r="B438" s="147"/>
      <c r="C438" s="191"/>
    </row>
    <row r="439" spans="2:3" s="144" customFormat="1" ht="30" customHeight="1">
      <c r="B439" s="147"/>
      <c r="C439" s="191"/>
    </row>
    <row r="440" spans="2:3" s="144" customFormat="1" ht="30" customHeight="1">
      <c r="B440" s="147"/>
      <c r="C440" s="191"/>
    </row>
    <row r="441" spans="2:3" s="144" customFormat="1" ht="30" customHeight="1">
      <c r="B441" s="147"/>
      <c r="C441" s="191"/>
    </row>
    <row r="442" spans="2:3" s="144" customFormat="1" ht="30" customHeight="1">
      <c r="B442" s="147"/>
      <c r="C442" s="191"/>
    </row>
    <row r="443" spans="2:3" s="144" customFormat="1" ht="30" customHeight="1">
      <c r="B443" s="147"/>
      <c r="C443" s="191"/>
    </row>
    <row r="444" spans="2:3" s="144" customFormat="1" ht="30" customHeight="1">
      <c r="B444" s="147"/>
      <c r="C444" s="191"/>
    </row>
    <row r="445" spans="2:3" s="144" customFormat="1" ht="30" customHeight="1">
      <c r="B445" s="147"/>
      <c r="C445" s="191"/>
    </row>
    <row r="446" spans="2:3" s="144" customFormat="1" ht="30" customHeight="1">
      <c r="B446" s="147"/>
      <c r="C446" s="191"/>
    </row>
    <row r="447" spans="2:3" s="144" customFormat="1" ht="30" customHeight="1">
      <c r="B447" s="147"/>
      <c r="C447" s="191"/>
    </row>
    <row r="448" spans="2:3" s="144" customFormat="1" ht="30" customHeight="1">
      <c r="B448" s="147"/>
      <c r="C448" s="191"/>
    </row>
    <row r="449" spans="2:3" s="144" customFormat="1" ht="30" customHeight="1">
      <c r="B449" s="147"/>
      <c r="C449" s="191"/>
    </row>
    <row r="450" spans="2:3" s="144" customFormat="1" ht="30" customHeight="1">
      <c r="B450" s="147"/>
      <c r="C450" s="191"/>
    </row>
    <row r="451" spans="2:3" s="144" customFormat="1" ht="30" customHeight="1">
      <c r="B451" s="147"/>
      <c r="C451" s="191"/>
    </row>
    <row r="452" spans="2:3" s="144" customFormat="1" ht="30" customHeight="1">
      <c r="B452" s="147"/>
      <c r="C452" s="191"/>
    </row>
    <row r="453" spans="2:3" s="144" customFormat="1" ht="30" customHeight="1">
      <c r="B453" s="147"/>
      <c r="C453" s="191"/>
    </row>
    <row r="454" spans="2:3" s="144" customFormat="1" ht="30" customHeight="1">
      <c r="B454" s="147"/>
      <c r="C454" s="191"/>
    </row>
    <row r="455" spans="2:3" s="144" customFormat="1" ht="30" customHeight="1">
      <c r="B455" s="147"/>
      <c r="C455" s="191"/>
    </row>
    <row r="456" spans="2:3" s="144" customFormat="1" ht="30" customHeight="1">
      <c r="B456" s="147"/>
      <c r="C456" s="191"/>
    </row>
    <row r="457" spans="2:3" s="144" customFormat="1" ht="30" customHeight="1">
      <c r="B457" s="147"/>
      <c r="C457" s="191"/>
    </row>
    <row r="458" spans="2:3" s="144" customFormat="1" ht="30" customHeight="1">
      <c r="B458" s="147"/>
      <c r="C458" s="191"/>
    </row>
    <row r="459" spans="2:3" s="144" customFormat="1" ht="30" customHeight="1">
      <c r="B459" s="147"/>
      <c r="C459" s="191"/>
    </row>
    <row r="460" spans="2:3" s="144" customFormat="1" ht="30" customHeight="1">
      <c r="B460" s="147"/>
      <c r="C460" s="191"/>
    </row>
    <row r="461" spans="2:3" s="144" customFormat="1" ht="30" customHeight="1">
      <c r="B461" s="147"/>
      <c r="C461" s="191"/>
    </row>
    <row r="462" spans="2:3" s="144" customFormat="1" ht="30" customHeight="1">
      <c r="B462" s="147"/>
      <c r="C462" s="191"/>
    </row>
    <row r="463" spans="2:3" s="144" customFormat="1" ht="30" customHeight="1">
      <c r="B463" s="147"/>
      <c r="C463" s="191"/>
    </row>
    <row r="464" spans="2:3" s="144" customFormat="1" ht="30" customHeight="1">
      <c r="B464" s="147"/>
      <c r="C464" s="191"/>
    </row>
    <row r="465" spans="2:3" s="144" customFormat="1" ht="30" customHeight="1">
      <c r="B465" s="147"/>
      <c r="C465" s="191"/>
    </row>
    <row r="466" spans="2:3" s="144" customFormat="1" ht="30" customHeight="1">
      <c r="B466" s="147"/>
      <c r="C466" s="191"/>
    </row>
    <row r="467" spans="2:3" s="144" customFormat="1" ht="30" customHeight="1">
      <c r="B467" s="147"/>
      <c r="C467" s="191"/>
    </row>
    <row r="468" spans="2:3" s="144" customFormat="1" ht="30" customHeight="1">
      <c r="B468" s="147"/>
      <c r="C468" s="191"/>
    </row>
    <row r="469" spans="2:3" s="144" customFormat="1" ht="30" customHeight="1">
      <c r="B469" s="147"/>
      <c r="C469" s="191"/>
    </row>
    <row r="470" spans="2:3" s="144" customFormat="1" ht="30" customHeight="1">
      <c r="B470" s="147"/>
      <c r="C470" s="191"/>
    </row>
    <row r="471" spans="2:3" s="144" customFormat="1" ht="30" customHeight="1">
      <c r="B471" s="147"/>
      <c r="C471" s="191"/>
    </row>
    <row r="472" spans="2:3" s="144" customFormat="1" ht="30" customHeight="1">
      <c r="B472" s="147"/>
      <c r="C472" s="191"/>
    </row>
    <row r="473" spans="2:3" s="144" customFormat="1" ht="30" customHeight="1">
      <c r="B473" s="147"/>
      <c r="C473" s="191"/>
    </row>
    <row r="474" spans="2:3" s="144" customFormat="1" ht="30" customHeight="1">
      <c r="B474" s="147"/>
      <c r="C474" s="191"/>
    </row>
    <row r="475" spans="2:3" s="144" customFormat="1" ht="30" customHeight="1">
      <c r="B475" s="147"/>
      <c r="C475" s="191"/>
    </row>
    <row r="476" spans="2:3" s="144" customFormat="1" ht="30" customHeight="1">
      <c r="B476" s="147"/>
      <c r="C476" s="191"/>
    </row>
    <row r="477" spans="2:3" s="144" customFormat="1" ht="30" customHeight="1">
      <c r="B477" s="147"/>
      <c r="C477" s="191"/>
    </row>
    <row r="478" spans="2:3" s="144" customFormat="1" ht="30" customHeight="1">
      <c r="B478" s="147"/>
      <c r="C478" s="191"/>
    </row>
    <row r="479" spans="2:3" s="144" customFormat="1" ht="30" customHeight="1">
      <c r="B479" s="147"/>
      <c r="C479" s="191"/>
    </row>
    <row r="480" spans="2:3" s="144" customFormat="1" ht="30" customHeight="1">
      <c r="B480" s="147"/>
      <c r="C480" s="191"/>
    </row>
    <row r="481" spans="2:3" s="144" customFormat="1" ht="30" customHeight="1">
      <c r="B481" s="147"/>
      <c r="C481" s="191"/>
    </row>
    <row r="482" spans="2:3" s="144" customFormat="1" ht="30" customHeight="1">
      <c r="B482" s="147"/>
      <c r="C482" s="191"/>
    </row>
    <row r="483" spans="2:3" s="144" customFormat="1" ht="30" customHeight="1">
      <c r="B483" s="147"/>
      <c r="C483" s="191"/>
    </row>
    <row r="484" spans="2:3" s="144" customFormat="1" ht="30" customHeight="1">
      <c r="B484" s="147"/>
      <c r="C484" s="191"/>
    </row>
    <row r="485" spans="2:3" s="144" customFormat="1" ht="30" customHeight="1">
      <c r="B485" s="147"/>
      <c r="C485" s="191"/>
    </row>
    <row r="486" spans="2:3" s="144" customFormat="1" ht="30" customHeight="1">
      <c r="B486" s="147"/>
      <c r="C486" s="191"/>
    </row>
    <row r="487" spans="2:3" s="144" customFormat="1" ht="30" customHeight="1">
      <c r="B487" s="147"/>
      <c r="C487" s="191"/>
    </row>
    <row r="488" spans="2:3" s="144" customFormat="1" ht="30" customHeight="1">
      <c r="B488" s="147"/>
      <c r="C488" s="191"/>
    </row>
    <row r="489" spans="2:3" s="144" customFormat="1" ht="30" customHeight="1">
      <c r="B489" s="147"/>
      <c r="C489" s="191"/>
    </row>
    <row r="490" spans="2:3" s="144" customFormat="1" ht="30" customHeight="1">
      <c r="B490" s="147"/>
      <c r="C490" s="191"/>
    </row>
    <row r="491" spans="2:3" s="144" customFormat="1" ht="30" customHeight="1">
      <c r="B491" s="147"/>
      <c r="C491" s="191"/>
    </row>
    <row r="492" spans="2:3" s="144" customFormat="1" ht="30" customHeight="1">
      <c r="B492" s="147"/>
      <c r="C492" s="191"/>
    </row>
    <row r="493" spans="2:3" s="144" customFormat="1" ht="30" customHeight="1">
      <c r="B493" s="147"/>
      <c r="C493" s="191"/>
    </row>
    <row r="494" spans="2:3" s="144" customFormat="1" ht="30" customHeight="1">
      <c r="B494" s="147"/>
      <c r="C494" s="191"/>
    </row>
    <row r="495" spans="2:3" s="144" customFormat="1" ht="30" customHeight="1">
      <c r="B495" s="147"/>
      <c r="C495" s="191"/>
    </row>
    <row r="496" spans="2:3" s="144" customFormat="1" ht="30" customHeight="1">
      <c r="B496" s="147"/>
      <c r="C496" s="191"/>
    </row>
    <row r="497" spans="2:3" s="144" customFormat="1" ht="30" customHeight="1">
      <c r="B497" s="147"/>
      <c r="C497" s="191"/>
    </row>
    <row r="498" spans="2:3" s="144" customFormat="1" ht="30" customHeight="1">
      <c r="B498" s="147"/>
      <c r="C498" s="191"/>
    </row>
    <row r="499" spans="2:3" s="144" customFormat="1" ht="30" customHeight="1">
      <c r="B499" s="147"/>
      <c r="C499" s="191"/>
    </row>
    <row r="500" spans="2:3" s="144" customFormat="1" ht="30" customHeight="1">
      <c r="B500" s="147"/>
      <c r="C500" s="191"/>
    </row>
    <row r="501" spans="2:3" s="144" customFormat="1" ht="30" customHeight="1">
      <c r="B501" s="147"/>
      <c r="C501" s="191"/>
    </row>
    <row r="502" spans="2:3" s="144" customFormat="1" ht="30" customHeight="1">
      <c r="B502" s="147"/>
      <c r="C502" s="191"/>
    </row>
    <row r="503" spans="2:3" s="144" customFormat="1" ht="30" customHeight="1">
      <c r="B503" s="147"/>
      <c r="C503" s="191"/>
    </row>
    <row r="504" spans="2:3" s="144" customFormat="1" ht="30" customHeight="1">
      <c r="B504" s="147"/>
      <c r="C504" s="191"/>
    </row>
    <row r="505" spans="2:3" s="144" customFormat="1" ht="30" customHeight="1">
      <c r="B505" s="147"/>
      <c r="C505" s="191"/>
    </row>
    <row r="506" spans="2:3" s="144" customFormat="1" ht="30" customHeight="1">
      <c r="B506" s="147"/>
      <c r="C506" s="191"/>
    </row>
    <row r="507" spans="2:3" s="144" customFormat="1" ht="30" customHeight="1">
      <c r="B507" s="147"/>
      <c r="C507" s="191"/>
    </row>
    <row r="508" spans="2:3" s="144" customFormat="1" ht="30" customHeight="1">
      <c r="B508" s="147"/>
      <c r="C508" s="191"/>
    </row>
    <row r="509" spans="2:3" s="144" customFormat="1" ht="30" customHeight="1">
      <c r="B509" s="147"/>
      <c r="C509" s="191"/>
    </row>
    <row r="510" spans="2:3" s="144" customFormat="1" ht="30" customHeight="1">
      <c r="B510" s="147"/>
      <c r="C510" s="191"/>
    </row>
    <row r="511" spans="2:3" s="144" customFormat="1" ht="30" customHeight="1">
      <c r="B511" s="147"/>
      <c r="C511" s="191"/>
    </row>
    <row r="512" spans="2:3" s="144" customFormat="1" ht="30" customHeight="1">
      <c r="B512" s="147"/>
      <c r="C512" s="191"/>
    </row>
    <row r="513" spans="2:3" s="144" customFormat="1" ht="30" customHeight="1">
      <c r="B513" s="147"/>
      <c r="C513" s="191"/>
    </row>
    <row r="514" spans="2:3" s="144" customFormat="1" ht="30" customHeight="1">
      <c r="B514" s="147"/>
      <c r="C514" s="191"/>
    </row>
    <row r="515" spans="2:3" s="144" customFormat="1" ht="30" customHeight="1">
      <c r="B515" s="147"/>
      <c r="C515" s="191"/>
    </row>
    <row r="516" spans="2:3" s="144" customFormat="1" ht="30" customHeight="1">
      <c r="B516" s="147"/>
      <c r="C516" s="191"/>
    </row>
    <row r="517" spans="2:3" s="144" customFormat="1" ht="30" customHeight="1">
      <c r="B517" s="147"/>
      <c r="C517" s="191"/>
    </row>
    <row r="518" spans="2:3" s="144" customFormat="1" ht="30" customHeight="1">
      <c r="B518" s="147"/>
      <c r="C518" s="191"/>
    </row>
    <row r="519" spans="2:3" s="144" customFormat="1" ht="30" customHeight="1">
      <c r="B519" s="147"/>
      <c r="C519" s="191"/>
    </row>
    <row r="520" spans="2:3" s="144" customFormat="1" ht="30" customHeight="1">
      <c r="B520" s="147"/>
      <c r="C520" s="191"/>
    </row>
    <row r="521" spans="2:3" s="144" customFormat="1" ht="30" customHeight="1">
      <c r="B521" s="147"/>
      <c r="C521" s="191"/>
    </row>
    <row r="522" spans="2:3" s="144" customFormat="1" ht="30" customHeight="1">
      <c r="B522" s="147"/>
      <c r="C522" s="191"/>
    </row>
    <row r="523" spans="2:3" s="144" customFormat="1" ht="30" customHeight="1">
      <c r="B523" s="147"/>
      <c r="C523" s="191"/>
    </row>
    <row r="524" spans="2:3" s="144" customFormat="1" ht="30" customHeight="1">
      <c r="B524" s="147"/>
      <c r="C524" s="191"/>
    </row>
    <row r="525" spans="2:3" s="144" customFormat="1" ht="30" customHeight="1">
      <c r="B525" s="147"/>
      <c r="C525" s="191"/>
    </row>
    <row r="526" spans="2:3" s="144" customFormat="1" ht="30" customHeight="1">
      <c r="B526" s="147"/>
      <c r="C526" s="191"/>
    </row>
    <row r="527" spans="2:3" s="144" customFormat="1" ht="30" customHeight="1">
      <c r="B527" s="147"/>
      <c r="C527" s="191"/>
    </row>
    <row r="528" spans="2:3" s="144" customFormat="1" ht="30" customHeight="1">
      <c r="B528" s="147"/>
      <c r="C528" s="191"/>
    </row>
    <row r="529" spans="2:3" s="144" customFormat="1" ht="30" customHeight="1">
      <c r="B529" s="147"/>
      <c r="C529" s="191"/>
    </row>
    <row r="530" spans="2:3" s="144" customFormat="1" ht="30" customHeight="1">
      <c r="B530" s="147"/>
      <c r="C530" s="191"/>
    </row>
    <row r="531" spans="2:3" s="144" customFormat="1" ht="30" customHeight="1">
      <c r="B531" s="147"/>
      <c r="C531" s="191"/>
    </row>
    <row r="532" spans="2:3" s="144" customFormat="1" ht="30" customHeight="1">
      <c r="B532" s="147"/>
      <c r="C532" s="191"/>
    </row>
    <row r="533" spans="2:3" s="144" customFormat="1" ht="30" customHeight="1">
      <c r="B533" s="147"/>
      <c r="C533" s="191"/>
    </row>
    <row r="534" spans="2:3" s="144" customFormat="1" ht="30" customHeight="1">
      <c r="B534" s="147"/>
      <c r="C534" s="191"/>
    </row>
    <row r="535" spans="2:3" s="144" customFormat="1" ht="30" customHeight="1">
      <c r="B535" s="147"/>
      <c r="C535" s="191"/>
    </row>
    <row r="536" spans="2:3" s="144" customFormat="1" ht="30" customHeight="1">
      <c r="B536" s="147"/>
      <c r="C536" s="191"/>
    </row>
    <row r="537" spans="2:3" s="144" customFormat="1" ht="30" customHeight="1">
      <c r="B537" s="147"/>
      <c r="C537" s="191"/>
    </row>
    <row r="538" spans="2:3" s="144" customFormat="1" ht="30" customHeight="1">
      <c r="B538" s="147"/>
      <c r="C538" s="191"/>
    </row>
    <row r="539" spans="2:3" s="144" customFormat="1" ht="30" customHeight="1">
      <c r="B539" s="147"/>
      <c r="C539" s="191"/>
    </row>
    <row r="540" spans="2:3" s="144" customFormat="1" ht="30" customHeight="1">
      <c r="B540" s="147"/>
      <c r="C540" s="191"/>
    </row>
    <row r="541" spans="2:3" s="144" customFormat="1" ht="30" customHeight="1">
      <c r="B541" s="147"/>
      <c r="C541" s="191"/>
    </row>
    <row r="542" spans="2:3" s="144" customFormat="1" ht="30" customHeight="1">
      <c r="B542" s="147"/>
      <c r="C542" s="191"/>
    </row>
    <row r="543" spans="2:3" s="144" customFormat="1" ht="30" customHeight="1">
      <c r="B543" s="147"/>
      <c r="C543" s="191"/>
    </row>
    <row r="544" spans="2:3" s="144" customFormat="1" ht="30" customHeight="1">
      <c r="B544" s="147"/>
      <c r="C544" s="191"/>
    </row>
    <row r="545" spans="2:3" s="144" customFormat="1" ht="30" customHeight="1">
      <c r="B545" s="147"/>
      <c r="C545" s="191"/>
    </row>
    <row r="546" spans="2:3" s="144" customFormat="1" ht="30" customHeight="1">
      <c r="B546" s="147"/>
      <c r="C546" s="191"/>
    </row>
    <row r="547" spans="2:3" s="144" customFormat="1" ht="30" customHeight="1">
      <c r="B547" s="147"/>
      <c r="C547" s="191"/>
    </row>
    <row r="548" spans="2:3" s="144" customFormat="1" ht="30" customHeight="1">
      <c r="B548" s="147"/>
      <c r="C548" s="191"/>
    </row>
    <row r="549" spans="2:3" s="144" customFormat="1" ht="30" customHeight="1">
      <c r="B549" s="147"/>
      <c r="C549" s="191"/>
    </row>
    <row r="550" spans="2:3" s="144" customFormat="1" ht="30" customHeight="1">
      <c r="B550" s="147"/>
      <c r="C550" s="191"/>
    </row>
    <row r="551" spans="2:3" s="144" customFormat="1" ht="30" customHeight="1">
      <c r="B551" s="147"/>
      <c r="C551" s="191"/>
    </row>
    <row r="552" spans="2:3" s="144" customFormat="1" ht="30" customHeight="1">
      <c r="B552" s="147"/>
      <c r="C552" s="191"/>
    </row>
    <row r="553" spans="2:3" s="144" customFormat="1" ht="30" customHeight="1">
      <c r="B553" s="147"/>
      <c r="C553" s="191"/>
    </row>
    <row r="554" spans="2:3" s="144" customFormat="1" ht="30" customHeight="1">
      <c r="B554" s="147"/>
      <c r="C554" s="191"/>
    </row>
    <row r="555" spans="2:3" s="144" customFormat="1" ht="30" customHeight="1">
      <c r="B555" s="147"/>
      <c r="C555" s="191"/>
    </row>
    <row r="556" spans="2:3" s="144" customFormat="1" ht="30" customHeight="1">
      <c r="B556" s="147"/>
      <c r="C556" s="191"/>
    </row>
    <row r="557" spans="2:3" s="144" customFormat="1" ht="30" customHeight="1">
      <c r="B557" s="147"/>
      <c r="C557" s="191"/>
    </row>
    <row r="558" spans="2:3" s="144" customFormat="1" ht="30" customHeight="1">
      <c r="B558" s="147"/>
      <c r="C558" s="191"/>
    </row>
    <row r="559" spans="2:3" s="144" customFormat="1" ht="30" customHeight="1">
      <c r="B559" s="147"/>
      <c r="C559" s="191"/>
    </row>
    <row r="560" spans="2:3" s="144" customFormat="1" ht="30" customHeight="1">
      <c r="B560" s="147"/>
      <c r="C560" s="191"/>
    </row>
    <row r="561" spans="2:3" s="144" customFormat="1" ht="30" customHeight="1">
      <c r="B561" s="147"/>
      <c r="C561" s="191"/>
    </row>
    <row r="562" spans="2:3" s="144" customFormat="1" ht="30" customHeight="1">
      <c r="B562" s="147"/>
      <c r="C562" s="191"/>
    </row>
    <row r="563" spans="2:3" s="144" customFormat="1" ht="30" customHeight="1">
      <c r="B563" s="147"/>
      <c r="C563" s="191"/>
    </row>
    <row r="564" spans="2:3" s="144" customFormat="1" ht="30" customHeight="1">
      <c r="B564" s="147"/>
      <c r="C564" s="191"/>
    </row>
    <row r="565" spans="2:3" s="144" customFormat="1" ht="30" customHeight="1">
      <c r="B565" s="147"/>
      <c r="C565" s="191"/>
    </row>
    <row r="566" spans="2:3" s="144" customFormat="1" ht="30" customHeight="1">
      <c r="B566" s="147"/>
      <c r="C566" s="191"/>
    </row>
    <row r="567" spans="2:3" s="144" customFormat="1" ht="30" customHeight="1">
      <c r="B567" s="147"/>
      <c r="C567" s="191"/>
    </row>
    <row r="568" spans="2:3" s="144" customFormat="1" ht="30" customHeight="1">
      <c r="B568" s="147"/>
      <c r="C568" s="191"/>
    </row>
    <row r="569" spans="2:3" s="144" customFormat="1" ht="30" customHeight="1">
      <c r="B569" s="147"/>
      <c r="C569" s="191"/>
    </row>
    <row r="570" spans="2:3" s="144" customFormat="1" ht="30" customHeight="1">
      <c r="B570" s="147"/>
      <c r="C570" s="191"/>
    </row>
    <row r="571" spans="2:3" s="144" customFormat="1" ht="30" customHeight="1">
      <c r="B571" s="147"/>
      <c r="C571" s="191"/>
    </row>
    <row r="572" spans="2:3" s="144" customFormat="1" ht="30" customHeight="1">
      <c r="B572" s="147"/>
      <c r="C572" s="191"/>
    </row>
    <row r="573" spans="2:3" s="144" customFormat="1" ht="30" customHeight="1">
      <c r="B573" s="147"/>
      <c r="C573" s="191"/>
    </row>
    <row r="574" spans="2:3" s="144" customFormat="1" ht="30" customHeight="1">
      <c r="B574" s="147"/>
      <c r="C574" s="191"/>
    </row>
    <row r="575" spans="2:3" s="144" customFormat="1" ht="30" customHeight="1">
      <c r="B575" s="147"/>
      <c r="C575" s="191"/>
    </row>
    <row r="576" spans="2:3" s="144" customFormat="1" ht="30" customHeight="1">
      <c r="B576" s="147"/>
      <c r="C576" s="191"/>
    </row>
    <row r="577" spans="2:3" s="144" customFormat="1" ht="30" customHeight="1">
      <c r="B577" s="147"/>
      <c r="C577" s="191"/>
    </row>
    <row r="578" spans="2:3" s="144" customFormat="1" ht="30" customHeight="1">
      <c r="B578" s="147"/>
      <c r="C578" s="191"/>
    </row>
    <row r="579" spans="2:3" s="144" customFormat="1" ht="30" customHeight="1">
      <c r="B579" s="147"/>
      <c r="C579" s="191"/>
    </row>
    <row r="580" spans="2:3" s="144" customFormat="1" ht="30" customHeight="1">
      <c r="B580" s="147"/>
      <c r="C580" s="191"/>
    </row>
    <row r="581" spans="2:3" s="144" customFormat="1" ht="30" customHeight="1">
      <c r="B581" s="147"/>
      <c r="C581" s="191"/>
    </row>
    <row r="582" spans="2:3" s="144" customFormat="1" ht="30" customHeight="1">
      <c r="B582" s="147"/>
      <c r="C582" s="191"/>
    </row>
    <row r="583" spans="2:3" s="144" customFormat="1" ht="30" customHeight="1">
      <c r="B583" s="147"/>
      <c r="C583" s="191"/>
    </row>
    <row r="584" spans="2:3" s="144" customFormat="1" ht="30" customHeight="1">
      <c r="B584" s="147"/>
      <c r="C584" s="191"/>
    </row>
    <row r="585" spans="2:3" s="144" customFormat="1" ht="30" customHeight="1">
      <c r="B585" s="147"/>
      <c r="C585" s="191"/>
    </row>
    <row r="586" spans="2:3" s="144" customFormat="1" ht="30" customHeight="1">
      <c r="B586" s="147"/>
      <c r="C586" s="191"/>
    </row>
    <row r="587" spans="2:3" s="144" customFormat="1" ht="30" customHeight="1">
      <c r="B587" s="147"/>
      <c r="C587" s="191"/>
    </row>
    <row r="588" spans="2:3" s="144" customFormat="1" ht="30" customHeight="1">
      <c r="B588" s="147"/>
      <c r="C588" s="191"/>
    </row>
    <row r="589" spans="2:3" s="144" customFormat="1" ht="30" customHeight="1">
      <c r="B589" s="147"/>
      <c r="C589" s="191"/>
    </row>
    <row r="590" spans="2:3" s="144" customFormat="1" ht="30" customHeight="1">
      <c r="B590" s="147"/>
      <c r="C590" s="191"/>
    </row>
    <row r="591" spans="2:3" s="144" customFormat="1" ht="30" customHeight="1">
      <c r="B591" s="147"/>
      <c r="C591" s="191"/>
    </row>
    <row r="592" spans="2:3" s="144" customFormat="1" ht="30" customHeight="1">
      <c r="B592" s="147"/>
      <c r="C592" s="191"/>
    </row>
    <row r="593" spans="2:3" s="144" customFormat="1" ht="30" customHeight="1">
      <c r="B593" s="147"/>
      <c r="C593" s="191"/>
    </row>
    <row r="594" spans="2:3" s="144" customFormat="1" ht="30" customHeight="1">
      <c r="B594" s="147"/>
      <c r="C594" s="191"/>
    </row>
    <row r="595" spans="2:3" s="144" customFormat="1" ht="30" customHeight="1">
      <c r="B595" s="147"/>
      <c r="C595" s="191"/>
    </row>
    <row r="596" spans="2:3" s="144" customFormat="1" ht="30" customHeight="1">
      <c r="B596" s="147"/>
      <c r="C596" s="191"/>
    </row>
    <row r="597" spans="2:3" s="144" customFormat="1" ht="30" customHeight="1">
      <c r="B597" s="147"/>
      <c r="C597" s="191"/>
    </row>
    <row r="598" spans="2:3" s="144" customFormat="1" ht="30" customHeight="1">
      <c r="B598" s="147"/>
      <c r="C598" s="191"/>
    </row>
    <row r="599" spans="2:3" s="144" customFormat="1" ht="30" customHeight="1">
      <c r="B599" s="147"/>
      <c r="C599" s="191"/>
    </row>
    <row r="600" spans="2:3" s="144" customFormat="1" ht="30" customHeight="1">
      <c r="B600" s="147"/>
      <c r="C600" s="191"/>
    </row>
    <row r="601" spans="2:3" s="144" customFormat="1" ht="30" customHeight="1">
      <c r="B601" s="147"/>
      <c r="C601" s="191"/>
    </row>
    <row r="602" spans="2:3" s="144" customFormat="1" ht="30" customHeight="1">
      <c r="B602" s="147"/>
      <c r="C602" s="191"/>
    </row>
    <row r="603" spans="2:3" s="144" customFormat="1" ht="30" customHeight="1">
      <c r="B603" s="147"/>
      <c r="C603" s="191"/>
    </row>
    <row r="604" spans="2:3" s="144" customFormat="1" ht="30" customHeight="1">
      <c r="B604" s="147"/>
      <c r="C604" s="191"/>
    </row>
    <row r="605" spans="2:3" s="144" customFormat="1" ht="30" customHeight="1">
      <c r="B605" s="147"/>
      <c r="C605" s="191"/>
    </row>
    <row r="606" spans="2:3" s="144" customFormat="1" ht="30" customHeight="1">
      <c r="B606" s="147"/>
      <c r="C606" s="191"/>
    </row>
    <row r="607" spans="2:3" s="144" customFormat="1" ht="30" customHeight="1">
      <c r="B607" s="147"/>
      <c r="C607" s="191"/>
    </row>
    <row r="608" spans="2:3" s="144" customFormat="1" ht="30" customHeight="1">
      <c r="B608" s="147"/>
      <c r="C608" s="191"/>
    </row>
    <row r="609" spans="2:3" s="144" customFormat="1" ht="30" customHeight="1">
      <c r="B609" s="147"/>
      <c r="C609" s="191"/>
    </row>
    <row r="610" spans="2:3" s="144" customFormat="1" ht="30" customHeight="1">
      <c r="B610" s="147"/>
      <c r="C610" s="191"/>
    </row>
    <row r="611" spans="2:3" s="144" customFormat="1" ht="30" customHeight="1">
      <c r="B611" s="147"/>
      <c r="C611" s="191"/>
    </row>
    <row r="612" spans="2:3" s="144" customFormat="1" ht="30" customHeight="1">
      <c r="B612" s="147"/>
      <c r="C612" s="191"/>
    </row>
    <row r="613" spans="2:3" s="144" customFormat="1" ht="30" customHeight="1">
      <c r="B613" s="147"/>
      <c r="C613" s="191"/>
    </row>
    <row r="614" spans="2:3" s="144" customFormat="1" ht="30" customHeight="1">
      <c r="B614" s="147"/>
      <c r="C614" s="191"/>
    </row>
    <row r="615" spans="2:3" s="144" customFormat="1" ht="30" customHeight="1">
      <c r="B615" s="147"/>
      <c r="C615" s="191"/>
    </row>
    <row r="616" spans="2:3" s="144" customFormat="1" ht="30" customHeight="1">
      <c r="B616" s="147"/>
      <c r="C616" s="191"/>
    </row>
    <row r="617" spans="2:3" s="144" customFormat="1" ht="30" customHeight="1">
      <c r="B617" s="147"/>
      <c r="C617" s="191"/>
    </row>
    <row r="618" spans="2:3" s="144" customFormat="1" ht="30" customHeight="1">
      <c r="B618" s="147"/>
      <c r="C618" s="191"/>
    </row>
    <row r="619" spans="2:3" s="144" customFormat="1" ht="30" customHeight="1">
      <c r="B619" s="147"/>
      <c r="C619" s="191"/>
    </row>
    <row r="620" spans="2:3" s="144" customFormat="1" ht="30" customHeight="1">
      <c r="B620" s="147"/>
      <c r="C620" s="191"/>
    </row>
    <row r="621" spans="2:3" s="144" customFormat="1" ht="30" customHeight="1">
      <c r="B621" s="147"/>
      <c r="C621" s="191"/>
    </row>
    <row r="622" spans="2:3" s="144" customFormat="1" ht="30" customHeight="1">
      <c r="B622" s="147"/>
      <c r="C622" s="191"/>
    </row>
    <row r="623" spans="2:3" s="144" customFormat="1" ht="30" customHeight="1">
      <c r="B623" s="147"/>
      <c r="C623" s="191"/>
    </row>
    <row r="624" spans="2:3" s="144" customFormat="1" ht="30" customHeight="1">
      <c r="B624" s="147"/>
      <c r="C624" s="191"/>
    </row>
    <row r="625" spans="2:3" s="144" customFormat="1" ht="30" customHeight="1">
      <c r="B625" s="147"/>
      <c r="C625" s="191"/>
    </row>
    <row r="626" spans="2:3" s="144" customFormat="1" ht="30" customHeight="1">
      <c r="B626" s="147"/>
      <c r="C626" s="191"/>
    </row>
    <row r="627" spans="2:3" s="144" customFormat="1" ht="30" customHeight="1">
      <c r="B627" s="147"/>
      <c r="C627" s="191"/>
    </row>
    <row r="628" spans="2:3" s="144" customFormat="1" ht="30" customHeight="1">
      <c r="B628" s="147"/>
      <c r="C628" s="191"/>
    </row>
    <row r="629" spans="2:3" s="144" customFormat="1" ht="30" customHeight="1">
      <c r="B629" s="147"/>
      <c r="C629" s="191"/>
    </row>
    <row r="630" spans="2:3" s="144" customFormat="1" ht="30" customHeight="1">
      <c r="B630" s="147"/>
      <c r="C630" s="191"/>
    </row>
    <row r="631" spans="2:3" s="144" customFormat="1" ht="30" customHeight="1">
      <c r="B631" s="147"/>
      <c r="C631" s="191"/>
    </row>
    <row r="632" spans="2:3" s="144" customFormat="1" ht="30" customHeight="1">
      <c r="B632" s="147"/>
      <c r="C632" s="191"/>
    </row>
    <row r="633" spans="2:3" s="144" customFormat="1" ht="30" customHeight="1">
      <c r="B633" s="147"/>
      <c r="C633" s="191"/>
    </row>
    <row r="634" spans="2:3" s="144" customFormat="1" ht="30" customHeight="1">
      <c r="B634" s="147"/>
      <c r="C634" s="191"/>
    </row>
    <row r="635" spans="2:3" s="144" customFormat="1" ht="30" customHeight="1">
      <c r="B635" s="147"/>
      <c r="C635" s="191"/>
    </row>
    <row r="636" spans="2:3" s="144" customFormat="1" ht="30" customHeight="1">
      <c r="B636" s="147"/>
      <c r="C636" s="191"/>
    </row>
    <row r="637" spans="2:3" s="144" customFormat="1" ht="30" customHeight="1">
      <c r="B637" s="147"/>
      <c r="C637" s="191"/>
    </row>
    <row r="638" spans="2:3" s="144" customFormat="1" ht="30" customHeight="1">
      <c r="B638" s="147"/>
      <c r="C638" s="191"/>
    </row>
    <row r="639" spans="2:3" s="144" customFormat="1" ht="30" customHeight="1">
      <c r="B639" s="147"/>
      <c r="C639" s="191"/>
    </row>
    <row r="640" spans="2:3" s="144" customFormat="1" ht="30" customHeight="1">
      <c r="B640" s="147"/>
      <c r="C640" s="191"/>
    </row>
    <row r="641" spans="2:3" s="144" customFormat="1" ht="30" customHeight="1">
      <c r="B641" s="147"/>
      <c r="C641" s="191"/>
    </row>
    <row r="642" spans="2:3" s="144" customFormat="1" ht="30" customHeight="1">
      <c r="B642" s="147"/>
      <c r="C642" s="191"/>
    </row>
    <row r="643" spans="2:3" s="144" customFormat="1" ht="30" customHeight="1">
      <c r="B643" s="147"/>
      <c r="C643" s="191"/>
    </row>
    <row r="644" spans="2:3" s="144" customFormat="1" ht="30" customHeight="1">
      <c r="B644" s="147"/>
      <c r="C644" s="191"/>
    </row>
    <row r="645" spans="2:3" s="144" customFormat="1" ht="30" customHeight="1">
      <c r="B645" s="147"/>
      <c r="C645" s="191"/>
    </row>
    <row r="646" spans="2:3" s="144" customFormat="1" ht="30" customHeight="1">
      <c r="B646" s="147"/>
      <c r="C646" s="191"/>
    </row>
    <row r="647" spans="2:3" s="144" customFormat="1" ht="30" customHeight="1">
      <c r="B647" s="147"/>
      <c r="C647" s="191"/>
    </row>
    <row r="648" spans="2:3" s="144" customFormat="1" ht="30" customHeight="1">
      <c r="B648" s="147"/>
      <c r="C648" s="191"/>
    </row>
    <row r="649" spans="2:3" s="144" customFormat="1" ht="30" customHeight="1">
      <c r="B649" s="147"/>
      <c r="C649" s="191"/>
    </row>
    <row r="650" spans="2:3" s="144" customFormat="1" ht="30" customHeight="1">
      <c r="B650" s="147"/>
      <c r="C650" s="191"/>
    </row>
    <row r="651" spans="2:3" s="144" customFormat="1" ht="30" customHeight="1">
      <c r="B651" s="147"/>
      <c r="C651" s="191"/>
    </row>
    <row r="652" spans="2:3" s="144" customFormat="1" ht="30" customHeight="1">
      <c r="B652" s="147"/>
      <c r="C652" s="191"/>
    </row>
    <row r="653" spans="2:3" s="144" customFormat="1" ht="30" customHeight="1">
      <c r="B653" s="147"/>
      <c r="C653" s="191"/>
    </row>
    <row r="654" spans="2:3" s="144" customFormat="1" ht="30" customHeight="1">
      <c r="B654" s="147"/>
      <c r="C654" s="191"/>
    </row>
    <row r="655" spans="2:3" s="144" customFormat="1" ht="30" customHeight="1">
      <c r="B655" s="147"/>
      <c r="C655" s="191"/>
    </row>
    <row r="656" spans="2:3" s="144" customFormat="1" ht="30" customHeight="1">
      <c r="B656" s="147"/>
      <c r="C656" s="191"/>
    </row>
    <row r="657" spans="2:3" s="144" customFormat="1" ht="30" customHeight="1">
      <c r="B657" s="147"/>
      <c r="C657" s="191"/>
    </row>
    <row r="658" spans="2:3" s="144" customFormat="1" ht="30" customHeight="1">
      <c r="B658" s="147"/>
      <c r="C658" s="191"/>
    </row>
    <row r="659" spans="2:3" s="144" customFormat="1" ht="30" customHeight="1">
      <c r="B659" s="147"/>
      <c r="C659" s="191"/>
    </row>
    <row r="660" spans="2:3" s="144" customFormat="1" ht="30" customHeight="1">
      <c r="B660" s="147"/>
      <c r="C660" s="191"/>
    </row>
    <row r="661" spans="2:3" s="144" customFormat="1" ht="30" customHeight="1">
      <c r="B661" s="147"/>
      <c r="C661" s="191"/>
    </row>
    <row r="662" spans="2:3" s="144" customFormat="1" ht="30" customHeight="1">
      <c r="B662" s="147"/>
      <c r="C662" s="191"/>
    </row>
    <row r="663" spans="2:3" s="144" customFormat="1" ht="30" customHeight="1">
      <c r="B663" s="147"/>
      <c r="C663" s="191"/>
    </row>
    <row r="664" spans="2:3" s="144" customFormat="1" ht="30" customHeight="1">
      <c r="B664" s="147"/>
      <c r="C664" s="191"/>
    </row>
    <row r="665" spans="2:3" s="144" customFormat="1" ht="30" customHeight="1">
      <c r="B665" s="147"/>
      <c r="C665" s="191"/>
    </row>
    <row r="666" spans="2:3" s="144" customFormat="1" ht="30" customHeight="1">
      <c r="B666" s="147"/>
      <c r="C666" s="191"/>
    </row>
    <row r="667" spans="2:3" s="144" customFormat="1" ht="30" customHeight="1">
      <c r="B667" s="147"/>
      <c r="C667" s="191"/>
    </row>
    <row r="668" spans="2:3" s="144" customFormat="1" ht="30" customHeight="1">
      <c r="B668" s="147"/>
      <c r="C668" s="191"/>
    </row>
    <row r="669" spans="2:3" s="144" customFormat="1" ht="30" customHeight="1">
      <c r="B669" s="147"/>
      <c r="C669" s="191"/>
    </row>
    <row r="670" spans="2:3" s="144" customFormat="1" ht="30" customHeight="1">
      <c r="B670" s="147"/>
      <c r="C670" s="191"/>
    </row>
    <row r="671" spans="2:3" s="144" customFormat="1" ht="30" customHeight="1">
      <c r="B671" s="147"/>
      <c r="C671" s="191"/>
    </row>
    <row r="672" spans="2:3" s="144" customFormat="1" ht="30" customHeight="1">
      <c r="B672" s="147"/>
      <c r="C672" s="191"/>
    </row>
    <row r="673" spans="2:3" s="144" customFormat="1" ht="30" customHeight="1">
      <c r="B673" s="147"/>
      <c r="C673" s="191"/>
    </row>
    <row r="674" spans="2:3" s="144" customFormat="1" ht="30" customHeight="1">
      <c r="B674" s="147"/>
      <c r="C674" s="191"/>
    </row>
    <row r="675" spans="2:3" s="144" customFormat="1" ht="30" customHeight="1">
      <c r="B675" s="147"/>
      <c r="C675" s="191"/>
    </row>
    <row r="676" spans="2:3" s="144" customFormat="1" ht="30" customHeight="1">
      <c r="B676" s="147"/>
      <c r="C676" s="191"/>
    </row>
    <row r="677" spans="2:3" s="144" customFormat="1" ht="30" customHeight="1">
      <c r="B677" s="147"/>
      <c r="C677" s="191"/>
    </row>
    <row r="678" spans="2:3" s="144" customFormat="1" ht="30" customHeight="1">
      <c r="B678" s="147"/>
      <c r="C678" s="191"/>
    </row>
    <row r="679" spans="2:3" s="144" customFormat="1" ht="30" customHeight="1">
      <c r="B679" s="147"/>
      <c r="C679" s="191"/>
    </row>
    <row r="680" spans="2:3" s="144" customFormat="1" ht="30" customHeight="1">
      <c r="B680" s="147"/>
      <c r="C680" s="191"/>
    </row>
    <row r="681" spans="2:3" s="144" customFormat="1" ht="30" customHeight="1">
      <c r="B681" s="147"/>
      <c r="C681" s="191"/>
    </row>
    <row r="682" spans="2:3" s="144" customFormat="1" ht="30" customHeight="1">
      <c r="B682" s="147"/>
      <c r="C682" s="191"/>
    </row>
    <row r="683" spans="2:3" s="144" customFormat="1" ht="30" customHeight="1">
      <c r="B683" s="147"/>
      <c r="C683" s="191"/>
    </row>
    <row r="684" spans="2:3" s="144" customFormat="1" ht="30" customHeight="1">
      <c r="B684" s="147"/>
      <c r="C684" s="191"/>
    </row>
    <row r="685" spans="2:3" s="144" customFormat="1" ht="30" customHeight="1">
      <c r="B685" s="147"/>
      <c r="C685" s="191"/>
    </row>
    <row r="686" spans="2:3" s="144" customFormat="1" ht="30" customHeight="1">
      <c r="B686" s="147"/>
      <c r="C686" s="191"/>
    </row>
    <row r="687" spans="2:3" s="144" customFormat="1" ht="30" customHeight="1">
      <c r="B687" s="147"/>
      <c r="C687" s="191"/>
    </row>
    <row r="688" spans="2:3" s="144" customFormat="1" ht="30" customHeight="1">
      <c r="B688" s="147"/>
      <c r="C688" s="191"/>
    </row>
    <row r="689" spans="2:3" s="144" customFormat="1" ht="30" customHeight="1">
      <c r="B689" s="147"/>
      <c r="C689" s="191"/>
    </row>
    <row r="690" spans="2:3" s="144" customFormat="1" ht="30" customHeight="1">
      <c r="B690" s="147"/>
      <c r="C690" s="191"/>
    </row>
    <row r="691" spans="2:3" s="144" customFormat="1" ht="30" customHeight="1">
      <c r="B691" s="147"/>
      <c r="C691" s="191"/>
    </row>
    <row r="692" spans="2:3" s="144" customFormat="1" ht="30" customHeight="1">
      <c r="B692" s="147"/>
      <c r="C692" s="191"/>
    </row>
    <row r="693" spans="2:3" s="144" customFormat="1" ht="30" customHeight="1">
      <c r="B693" s="147"/>
      <c r="C693" s="191"/>
    </row>
    <row r="694" spans="2:3" s="144" customFormat="1" ht="30" customHeight="1">
      <c r="B694" s="147"/>
      <c r="C694" s="191"/>
    </row>
    <row r="695" spans="2:3" s="144" customFormat="1" ht="30" customHeight="1">
      <c r="B695" s="147"/>
      <c r="C695" s="191"/>
    </row>
    <row r="696" spans="2:3" s="144" customFormat="1" ht="30" customHeight="1">
      <c r="B696" s="147"/>
      <c r="C696" s="191"/>
    </row>
    <row r="697" spans="2:3" s="144" customFormat="1" ht="30" customHeight="1">
      <c r="B697" s="147"/>
      <c r="C697" s="191"/>
    </row>
    <row r="698" spans="2:3" s="144" customFormat="1" ht="30" customHeight="1">
      <c r="B698" s="147"/>
      <c r="C698" s="191"/>
    </row>
    <row r="699" spans="2:3" s="144" customFormat="1" ht="30" customHeight="1">
      <c r="B699" s="147"/>
      <c r="C699" s="191"/>
    </row>
    <row r="700" spans="2:3" s="144" customFormat="1" ht="30" customHeight="1">
      <c r="B700" s="147"/>
      <c r="C700" s="191"/>
    </row>
    <row r="701" spans="2:3" s="144" customFormat="1" ht="30" customHeight="1">
      <c r="B701" s="147"/>
      <c r="C701" s="191"/>
    </row>
    <row r="702" spans="2:3" s="144" customFormat="1" ht="30" customHeight="1">
      <c r="B702" s="147"/>
      <c r="C702" s="191"/>
    </row>
    <row r="703" spans="2:3" s="144" customFormat="1" ht="30" customHeight="1">
      <c r="B703" s="147"/>
      <c r="C703" s="191"/>
    </row>
    <row r="704" spans="2:3" s="144" customFormat="1" ht="30" customHeight="1">
      <c r="B704" s="147"/>
      <c r="C704" s="191"/>
    </row>
    <row r="705" spans="2:3" s="144" customFormat="1" ht="30" customHeight="1">
      <c r="B705" s="147"/>
      <c r="C705" s="191"/>
    </row>
    <row r="706" spans="2:3" s="144" customFormat="1" ht="30" customHeight="1">
      <c r="B706" s="147"/>
      <c r="C706" s="191"/>
    </row>
    <row r="707" spans="2:3" s="144" customFormat="1" ht="30" customHeight="1">
      <c r="B707" s="147"/>
      <c r="C707" s="191"/>
    </row>
    <row r="708" spans="2:3" s="144" customFormat="1" ht="30" customHeight="1">
      <c r="B708" s="147"/>
      <c r="C708" s="191"/>
    </row>
    <row r="709" spans="2:3" s="144" customFormat="1" ht="30" customHeight="1">
      <c r="B709" s="147"/>
      <c r="C709" s="191"/>
    </row>
    <row r="710" spans="2:3" s="144" customFormat="1" ht="30" customHeight="1">
      <c r="B710" s="147"/>
      <c r="C710" s="191"/>
    </row>
    <row r="711" spans="2:3" s="144" customFormat="1" ht="30" customHeight="1">
      <c r="B711" s="147"/>
      <c r="C711" s="191"/>
    </row>
    <row r="712" spans="2:3" s="144" customFormat="1" ht="30" customHeight="1">
      <c r="B712" s="147"/>
      <c r="C712" s="191"/>
    </row>
    <row r="713" spans="2:3" s="144" customFormat="1" ht="30" customHeight="1">
      <c r="B713" s="147"/>
      <c r="C713" s="191"/>
    </row>
    <row r="714" spans="2:3" s="144" customFormat="1" ht="30" customHeight="1">
      <c r="B714" s="147"/>
      <c r="C714" s="191"/>
    </row>
    <row r="715" spans="2:3" s="144" customFormat="1" ht="30" customHeight="1">
      <c r="B715" s="147"/>
      <c r="C715" s="191"/>
    </row>
    <row r="716" spans="2:3" s="144" customFormat="1" ht="30" customHeight="1">
      <c r="B716" s="147"/>
      <c r="C716" s="191"/>
    </row>
    <row r="717" spans="2:3" s="144" customFormat="1" ht="30" customHeight="1">
      <c r="B717" s="147"/>
      <c r="C717" s="191"/>
    </row>
    <row r="718" spans="2:3" s="144" customFormat="1" ht="30" customHeight="1">
      <c r="B718" s="147"/>
      <c r="C718" s="191"/>
    </row>
    <row r="719" spans="2:3" s="144" customFormat="1" ht="30" customHeight="1">
      <c r="B719" s="147"/>
      <c r="C719" s="191"/>
    </row>
    <row r="720" spans="2:3" s="144" customFormat="1" ht="30" customHeight="1">
      <c r="B720" s="147"/>
      <c r="C720" s="191"/>
    </row>
    <row r="721" spans="2:3" s="144" customFormat="1" ht="30" customHeight="1">
      <c r="B721" s="147"/>
      <c r="C721" s="191"/>
    </row>
    <row r="722" spans="2:3" s="144" customFormat="1" ht="30" customHeight="1">
      <c r="B722" s="147"/>
      <c r="C722" s="191"/>
    </row>
    <row r="723" spans="2:3" s="144" customFormat="1" ht="30" customHeight="1">
      <c r="B723" s="147"/>
      <c r="C723" s="191"/>
    </row>
    <row r="724" spans="2:3" s="144" customFormat="1" ht="30" customHeight="1">
      <c r="B724" s="147"/>
      <c r="C724" s="191"/>
    </row>
    <row r="725" spans="2:3" s="144" customFormat="1" ht="30" customHeight="1">
      <c r="B725" s="147"/>
      <c r="C725" s="191"/>
    </row>
    <row r="726" spans="2:3" s="144" customFormat="1" ht="30" customHeight="1">
      <c r="B726" s="147"/>
      <c r="C726" s="191"/>
    </row>
    <row r="727" spans="2:3" s="144" customFormat="1" ht="30" customHeight="1">
      <c r="B727" s="147"/>
      <c r="C727" s="191"/>
    </row>
    <row r="728" spans="2:3" s="144" customFormat="1" ht="30" customHeight="1">
      <c r="B728" s="147"/>
      <c r="C728" s="191"/>
    </row>
    <row r="729" spans="2:3" s="144" customFormat="1" ht="30" customHeight="1">
      <c r="B729" s="147"/>
      <c r="C729" s="191"/>
    </row>
    <row r="730" spans="2:3" s="144" customFormat="1" ht="30" customHeight="1">
      <c r="B730" s="147"/>
      <c r="C730" s="191"/>
    </row>
    <row r="731" spans="2:3" s="144" customFormat="1" ht="30" customHeight="1">
      <c r="B731" s="147"/>
      <c r="C731" s="191"/>
    </row>
    <row r="732" spans="2:3" s="144" customFormat="1" ht="30" customHeight="1">
      <c r="B732" s="147"/>
      <c r="C732" s="191"/>
    </row>
    <row r="733" spans="2:3" s="144" customFormat="1" ht="30" customHeight="1">
      <c r="B733" s="147"/>
      <c r="C733" s="191"/>
    </row>
    <row r="734" spans="2:3" s="144" customFormat="1" ht="30" customHeight="1">
      <c r="B734" s="147"/>
      <c r="C734" s="191"/>
    </row>
    <row r="735" spans="2:3" s="144" customFormat="1" ht="30" customHeight="1">
      <c r="B735" s="147"/>
      <c r="C735" s="191"/>
    </row>
    <row r="736" spans="2:3" s="144" customFormat="1" ht="30" customHeight="1">
      <c r="B736" s="147"/>
      <c r="C736" s="191"/>
    </row>
    <row r="737" spans="2:3" s="144" customFormat="1" ht="30" customHeight="1">
      <c r="B737" s="147"/>
      <c r="C737" s="191"/>
    </row>
    <row r="738" spans="2:3" s="144" customFormat="1" ht="30" customHeight="1">
      <c r="B738" s="147"/>
      <c r="C738" s="191"/>
    </row>
    <row r="739" spans="2:3" s="144" customFormat="1" ht="30" customHeight="1">
      <c r="B739" s="147"/>
      <c r="C739" s="191"/>
    </row>
    <row r="740" spans="2:3" s="144" customFormat="1" ht="30" customHeight="1">
      <c r="B740" s="147"/>
      <c r="C740" s="191"/>
    </row>
    <row r="741" spans="2:3" s="144" customFormat="1" ht="30" customHeight="1">
      <c r="B741" s="147"/>
      <c r="C741" s="191"/>
    </row>
    <row r="742" spans="2:3" s="144" customFormat="1" ht="30" customHeight="1">
      <c r="B742" s="147"/>
      <c r="C742" s="191"/>
    </row>
    <row r="743" spans="2:3" s="144" customFormat="1" ht="30" customHeight="1">
      <c r="B743" s="147"/>
      <c r="C743" s="191"/>
    </row>
    <row r="744" spans="2:3" s="144" customFormat="1" ht="30" customHeight="1">
      <c r="B744" s="147"/>
      <c r="C744" s="191"/>
    </row>
    <row r="745" spans="2:3" s="144" customFormat="1" ht="30" customHeight="1">
      <c r="B745" s="147"/>
      <c r="C745" s="191"/>
    </row>
    <row r="746" spans="2:3" s="144" customFormat="1" ht="30" customHeight="1">
      <c r="B746" s="147"/>
      <c r="C746" s="191"/>
    </row>
    <row r="747" spans="2:3" s="144" customFormat="1" ht="30" customHeight="1">
      <c r="B747" s="147"/>
      <c r="C747" s="191"/>
    </row>
    <row r="748" spans="2:3" s="144" customFormat="1" ht="30" customHeight="1">
      <c r="B748" s="147"/>
      <c r="C748" s="191"/>
    </row>
    <row r="749" spans="2:3" s="144" customFormat="1" ht="30" customHeight="1">
      <c r="B749" s="147"/>
      <c r="C749" s="191"/>
    </row>
    <row r="750" spans="2:3" s="144" customFormat="1" ht="30" customHeight="1">
      <c r="B750" s="147"/>
      <c r="C750" s="191"/>
    </row>
    <row r="751" spans="2:3" s="144" customFormat="1" ht="30" customHeight="1">
      <c r="B751" s="147"/>
      <c r="C751" s="191"/>
    </row>
    <row r="752" spans="2:3" s="144" customFormat="1" ht="30" customHeight="1">
      <c r="B752" s="147"/>
      <c r="C752" s="191"/>
    </row>
    <row r="753" spans="2:3" s="144" customFormat="1" ht="30" customHeight="1">
      <c r="B753" s="147"/>
      <c r="C753" s="191"/>
    </row>
    <row r="754" spans="2:3" s="144" customFormat="1" ht="30" customHeight="1">
      <c r="B754" s="147"/>
      <c r="C754" s="191"/>
    </row>
    <row r="755" spans="2:3" s="144" customFormat="1" ht="30" customHeight="1">
      <c r="B755" s="147"/>
      <c r="C755" s="191"/>
    </row>
    <row r="756" spans="2:3" s="144" customFormat="1" ht="30" customHeight="1">
      <c r="B756" s="147"/>
      <c r="C756" s="191"/>
    </row>
    <row r="757" spans="2:3" s="144" customFormat="1" ht="30" customHeight="1">
      <c r="B757" s="147"/>
      <c r="C757" s="191"/>
    </row>
    <row r="758" spans="2:3" s="144" customFormat="1" ht="30" customHeight="1">
      <c r="B758" s="147"/>
      <c r="C758" s="191"/>
    </row>
    <row r="759" spans="2:3" s="144" customFormat="1" ht="30" customHeight="1">
      <c r="B759" s="147"/>
      <c r="C759" s="191"/>
    </row>
    <row r="760" spans="2:3" s="144" customFormat="1" ht="30" customHeight="1">
      <c r="B760" s="147"/>
      <c r="C760" s="191"/>
    </row>
    <row r="761" spans="2:3" s="144" customFormat="1" ht="30" customHeight="1">
      <c r="B761" s="147"/>
      <c r="C761" s="191"/>
    </row>
    <row r="762" spans="2:3" s="144" customFormat="1" ht="30" customHeight="1">
      <c r="B762" s="147"/>
      <c r="C762" s="191"/>
    </row>
    <row r="763" spans="2:3" s="144" customFormat="1" ht="30" customHeight="1">
      <c r="B763" s="147"/>
      <c r="C763" s="191"/>
    </row>
    <row r="764" spans="2:3" s="144" customFormat="1" ht="30" customHeight="1">
      <c r="B764" s="147"/>
      <c r="C764" s="191"/>
    </row>
    <row r="765" spans="2:3" s="144" customFormat="1" ht="30" customHeight="1">
      <c r="B765" s="147"/>
      <c r="C765" s="191"/>
    </row>
    <row r="766" spans="2:3" s="144" customFormat="1" ht="30" customHeight="1">
      <c r="B766" s="147"/>
      <c r="C766" s="191"/>
    </row>
    <row r="767" spans="2:3" s="144" customFormat="1" ht="30" customHeight="1">
      <c r="B767" s="147"/>
      <c r="C767" s="191"/>
    </row>
    <row r="768" spans="2:3" s="144" customFormat="1" ht="30" customHeight="1">
      <c r="B768" s="147"/>
      <c r="C768" s="191"/>
    </row>
    <row r="769" spans="2:3" s="144" customFormat="1" ht="30" customHeight="1">
      <c r="B769" s="147"/>
      <c r="C769" s="191"/>
    </row>
    <row r="770" spans="2:3" s="144" customFormat="1" ht="30" customHeight="1">
      <c r="B770" s="147"/>
      <c r="C770" s="191"/>
    </row>
    <row r="771" spans="2:3" s="144" customFormat="1" ht="30" customHeight="1">
      <c r="B771" s="147"/>
      <c r="C771" s="191"/>
    </row>
    <row r="772" spans="2:3" s="144" customFormat="1" ht="30" customHeight="1">
      <c r="B772" s="147"/>
      <c r="C772" s="191"/>
    </row>
    <row r="773" spans="2:3" s="144" customFormat="1" ht="30" customHeight="1">
      <c r="B773" s="147"/>
      <c r="C773" s="191"/>
    </row>
    <row r="774" spans="2:3" s="144" customFormat="1" ht="30" customHeight="1">
      <c r="B774" s="147"/>
      <c r="C774" s="191"/>
    </row>
    <row r="775" spans="2:3" s="144" customFormat="1" ht="30" customHeight="1">
      <c r="B775" s="147"/>
      <c r="C775" s="191"/>
    </row>
    <row r="776" spans="2:3" s="144" customFormat="1" ht="30" customHeight="1">
      <c r="B776" s="147"/>
      <c r="C776" s="191"/>
    </row>
    <row r="777" spans="2:3" s="144" customFormat="1" ht="30" customHeight="1">
      <c r="B777" s="147"/>
      <c r="C777" s="191"/>
    </row>
    <row r="778" spans="2:3" s="144" customFormat="1" ht="30" customHeight="1">
      <c r="B778" s="147"/>
      <c r="C778" s="191"/>
    </row>
    <row r="779" spans="2:3" s="144" customFormat="1" ht="30" customHeight="1">
      <c r="B779" s="147"/>
      <c r="C779" s="191"/>
    </row>
    <row r="780" spans="2:3" s="144" customFormat="1" ht="30" customHeight="1">
      <c r="B780" s="147"/>
      <c r="C780" s="191"/>
    </row>
    <row r="781" spans="2:3" s="144" customFormat="1" ht="30" customHeight="1">
      <c r="B781" s="147"/>
      <c r="C781" s="191"/>
    </row>
    <row r="782" spans="2:3" s="144" customFormat="1" ht="30" customHeight="1">
      <c r="B782" s="147"/>
      <c r="C782" s="191"/>
    </row>
    <row r="783" spans="2:3" s="144" customFormat="1" ht="30" customHeight="1">
      <c r="B783" s="147"/>
      <c r="C783" s="191"/>
    </row>
    <row r="784" spans="2:3" s="144" customFormat="1" ht="30" customHeight="1">
      <c r="B784" s="147"/>
      <c r="C784" s="191"/>
    </row>
    <row r="785" spans="2:3" s="144" customFormat="1" ht="30" customHeight="1">
      <c r="B785" s="147"/>
      <c r="C785" s="191"/>
    </row>
    <row r="786" spans="2:3" s="144" customFormat="1" ht="30" customHeight="1">
      <c r="B786" s="147"/>
      <c r="C786" s="191"/>
    </row>
    <row r="787" spans="2:3" s="144" customFormat="1" ht="30" customHeight="1">
      <c r="B787" s="147"/>
      <c r="C787" s="191"/>
    </row>
    <row r="788" spans="2:3" s="144" customFormat="1" ht="30" customHeight="1">
      <c r="B788" s="147"/>
      <c r="C788" s="191"/>
    </row>
    <row r="789" spans="2:3" s="144" customFormat="1" ht="30" customHeight="1">
      <c r="B789" s="147"/>
      <c r="C789" s="191"/>
    </row>
    <row r="790" spans="2:3" s="144" customFormat="1" ht="30" customHeight="1">
      <c r="B790" s="147"/>
      <c r="C790" s="191"/>
    </row>
    <row r="791" spans="2:3" s="144" customFormat="1" ht="30" customHeight="1">
      <c r="B791" s="147"/>
      <c r="C791" s="191"/>
    </row>
    <row r="792" spans="2:3" s="144" customFormat="1" ht="30" customHeight="1">
      <c r="B792" s="147"/>
      <c r="C792" s="191"/>
    </row>
    <row r="793" spans="2:3" s="144" customFormat="1" ht="30" customHeight="1">
      <c r="B793" s="147"/>
      <c r="C793" s="191"/>
    </row>
    <row r="794" spans="2:3" s="144" customFormat="1" ht="30" customHeight="1">
      <c r="B794" s="147"/>
      <c r="C794" s="191"/>
    </row>
    <row r="795" spans="2:3" s="144" customFormat="1" ht="30" customHeight="1">
      <c r="B795" s="147"/>
      <c r="C795" s="191"/>
    </row>
    <row r="796" spans="2:3" s="144" customFormat="1" ht="30" customHeight="1">
      <c r="B796" s="147"/>
      <c r="C796" s="191"/>
    </row>
    <row r="797" spans="2:3" s="144" customFormat="1" ht="30" customHeight="1">
      <c r="B797" s="147"/>
      <c r="C797" s="191"/>
    </row>
    <row r="798" spans="2:3" s="144" customFormat="1" ht="30" customHeight="1">
      <c r="B798" s="147"/>
      <c r="C798" s="191"/>
    </row>
    <row r="799" spans="2:3" s="144" customFormat="1" ht="30" customHeight="1">
      <c r="B799" s="147"/>
      <c r="C799" s="191"/>
    </row>
    <row r="800" spans="2:3" s="144" customFormat="1" ht="30" customHeight="1">
      <c r="B800" s="147"/>
      <c r="C800" s="191"/>
    </row>
    <row r="801" spans="2:3" s="144" customFormat="1" ht="30" customHeight="1">
      <c r="B801" s="147"/>
      <c r="C801" s="191"/>
    </row>
    <row r="802" spans="2:3" s="144" customFormat="1" ht="30" customHeight="1">
      <c r="B802" s="147"/>
      <c r="C802" s="191"/>
    </row>
    <row r="803" spans="2:3" s="144" customFormat="1" ht="30" customHeight="1">
      <c r="B803" s="147"/>
      <c r="C803" s="191"/>
    </row>
    <row r="804" spans="2:3" s="144" customFormat="1" ht="30" customHeight="1">
      <c r="B804" s="147"/>
      <c r="C804" s="191"/>
    </row>
    <row r="805" spans="2:3" s="144" customFormat="1" ht="30" customHeight="1">
      <c r="B805" s="147"/>
      <c r="C805" s="191"/>
    </row>
    <row r="806" spans="2:3" s="144" customFormat="1" ht="30" customHeight="1">
      <c r="B806" s="147"/>
      <c r="C806" s="191"/>
    </row>
    <row r="807" spans="2:3" s="144" customFormat="1" ht="30" customHeight="1">
      <c r="B807" s="147"/>
      <c r="C807" s="191"/>
    </row>
    <row r="808" spans="2:3" s="144" customFormat="1" ht="30" customHeight="1">
      <c r="B808" s="147"/>
      <c r="C808" s="191"/>
    </row>
    <row r="809" spans="2:3" s="144" customFormat="1" ht="30" customHeight="1">
      <c r="B809" s="147"/>
      <c r="C809" s="191"/>
    </row>
    <row r="810" spans="2:3" s="144" customFormat="1" ht="30" customHeight="1">
      <c r="B810" s="147"/>
      <c r="C810" s="191"/>
    </row>
    <row r="811" spans="2:3" s="144" customFormat="1" ht="30" customHeight="1">
      <c r="B811" s="147"/>
      <c r="C811" s="191"/>
    </row>
    <row r="812" spans="2:3" s="144" customFormat="1" ht="30" customHeight="1">
      <c r="B812" s="147"/>
      <c r="C812" s="191"/>
    </row>
    <row r="813" spans="2:3" s="144" customFormat="1" ht="30" customHeight="1">
      <c r="B813" s="147"/>
      <c r="C813" s="191"/>
    </row>
    <row r="814" spans="2:3" s="144" customFormat="1" ht="30" customHeight="1">
      <c r="B814" s="147"/>
      <c r="C814" s="191"/>
    </row>
    <row r="815" spans="2:3" s="144" customFormat="1" ht="30" customHeight="1">
      <c r="B815" s="147"/>
      <c r="C815" s="191"/>
    </row>
    <row r="816" spans="2:3" s="144" customFormat="1" ht="30" customHeight="1">
      <c r="B816" s="147"/>
      <c r="C816" s="191"/>
    </row>
    <row r="817" spans="2:3" s="144" customFormat="1" ht="30" customHeight="1">
      <c r="B817" s="147"/>
      <c r="C817" s="191"/>
    </row>
    <row r="818" spans="2:3" s="144" customFormat="1" ht="30" customHeight="1">
      <c r="B818" s="147"/>
      <c r="C818" s="191"/>
    </row>
    <row r="819" spans="2:3" s="144" customFormat="1" ht="30" customHeight="1">
      <c r="B819" s="147"/>
      <c r="C819" s="191"/>
    </row>
    <row r="820" spans="2:3" s="144" customFormat="1" ht="30" customHeight="1">
      <c r="B820" s="147"/>
      <c r="C820" s="191"/>
    </row>
    <row r="821" spans="2:3" s="144" customFormat="1" ht="30" customHeight="1">
      <c r="B821" s="147"/>
      <c r="C821" s="191"/>
    </row>
    <row r="822" spans="2:3" s="144" customFormat="1" ht="30" customHeight="1">
      <c r="B822" s="147"/>
      <c r="C822" s="191"/>
    </row>
    <row r="823" spans="2:3" s="144" customFormat="1" ht="30" customHeight="1">
      <c r="B823" s="147"/>
      <c r="C823" s="191"/>
    </row>
    <row r="824" spans="2:3" s="144" customFormat="1" ht="30" customHeight="1">
      <c r="B824" s="147"/>
      <c r="C824" s="191"/>
    </row>
    <row r="825" spans="2:3" s="144" customFormat="1" ht="30" customHeight="1">
      <c r="B825" s="147"/>
      <c r="C825" s="191"/>
    </row>
    <row r="826" spans="2:3" s="144" customFormat="1" ht="30" customHeight="1">
      <c r="B826" s="147"/>
      <c r="C826" s="191"/>
    </row>
    <row r="827" spans="2:3" s="144" customFormat="1" ht="30" customHeight="1">
      <c r="B827" s="147"/>
      <c r="C827" s="191"/>
    </row>
    <row r="828" spans="2:3" s="144" customFormat="1" ht="30" customHeight="1">
      <c r="B828" s="147"/>
      <c r="C828" s="191"/>
    </row>
    <row r="829" spans="2:3" s="144" customFormat="1" ht="30" customHeight="1">
      <c r="B829" s="147"/>
      <c r="C829" s="191"/>
    </row>
    <row r="830" spans="2:3" s="144" customFormat="1" ht="30" customHeight="1">
      <c r="B830" s="147"/>
      <c r="C830" s="191"/>
    </row>
    <row r="831" spans="2:3" s="144" customFormat="1" ht="30" customHeight="1">
      <c r="B831" s="147"/>
      <c r="C831" s="191"/>
    </row>
    <row r="832" spans="2:3" s="144" customFormat="1" ht="30" customHeight="1">
      <c r="B832" s="147"/>
      <c r="C832" s="191"/>
    </row>
    <row r="833" spans="2:3" s="144" customFormat="1" ht="30" customHeight="1">
      <c r="B833" s="147"/>
      <c r="C833" s="191"/>
    </row>
    <row r="834" spans="2:3" s="144" customFormat="1" ht="30" customHeight="1">
      <c r="B834" s="147"/>
      <c r="C834" s="191"/>
    </row>
    <row r="835" spans="2:3" s="144" customFormat="1" ht="30" customHeight="1">
      <c r="B835" s="147"/>
      <c r="C835" s="191"/>
    </row>
    <row r="836" spans="2:3" s="144" customFormat="1" ht="30" customHeight="1">
      <c r="B836" s="147"/>
      <c r="C836" s="191"/>
    </row>
    <row r="837" spans="2:3" s="144" customFormat="1" ht="30" customHeight="1">
      <c r="B837" s="147"/>
      <c r="C837" s="191"/>
    </row>
    <row r="838" spans="2:3" s="144" customFormat="1" ht="30" customHeight="1">
      <c r="B838" s="147"/>
      <c r="C838" s="191"/>
    </row>
    <row r="839" spans="2:3" s="144" customFormat="1" ht="30" customHeight="1">
      <c r="B839" s="147"/>
      <c r="C839" s="191"/>
    </row>
    <row r="840" spans="2:3" s="144" customFormat="1" ht="30" customHeight="1">
      <c r="B840" s="147"/>
      <c r="C840" s="191"/>
    </row>
    <row r="841" spans="2:3" s="144" customFormat="1" ht="30" customHeight="1">
      <c r="B841" s="147"/>
      <c r="C841" s="191"/>
    </row>
    <row r="842" spans="2:3" s="144" customFormat="1" ht="30" customHeight="1">
      <c r="B842" s="147"/>
      <c r="C842" s="191"/>
    </row>
    <row r="843" spans="2:3" s="144" customFormat="1" ht="30" customHeight="1">
      <c r="B843" s="147"/>
      <c r="C843" s="191"/>
    </row>
    <row r="844" spans="2:3" s="144" customFormat="1" ht="30" customHeight="1">
      <c r="B844" s="147"/>
      <c r="C844" s="191"/>
    </row>
    <row r="845" spans="2:3" s="144" customFormat="1" ht="30" customHeight="1">
      <c r="B845" s="147"/>
      <c r="C845" s="191"/>
    </row>
    <row r="846" spans="2:3" s="144" customFormat="1" ht="30" customHeight="1">
      <c r="B846" s="147"/>
      <c r="C846" s="191"/>
    </row>
    <row r="847" spans="2:3" s="144" customFormat="1" ht="30" customHeight="1">
      <c r="B847" s="147"/>
      <c r="C847" s="191"/>
    </row>
    <row r="848" spans="2:3" s="144" customFormat="1" ht="30" customHeight="1">
      <c r="B848" s="147"/>
      <c r="C848" s="191"/>
    </row>
    <row r="849" spans="2:3" s="144" customFormat="1" ht="30" customHeight="1">
      <c r="B849" s="147"/>
      <c r="C849" s="191"/>
    </row>
    <row r="850" spans="2:3" s="144" customFormat="1" ht="30" customHeight="1">
      <c r="B850" s="147"/>
      <c r="C850" s="191"/>
    </row>
    <row r="851" spans="2:3" s="144" customFormat="1" ht="30" customHeight="1">
      <c r="B851" s="147"/>
      <c r="C851" s="191"/>
    </row>
    <row r="852" spans="2:3" s="144" customFormat="1" ht="30" customHeight="1">
      <c r="B852" s="147"/>
      <c r="C852" s="191"/>
    </row>
    <row r="853" spans="2:3" s="144" customFormat="1" ht="30" customHeight="1">
      <c r="B853" s="147"/>
      <c r="C853" s="191"/>
    </row>
    <row r="854" spans="2:3" s="144" customFormat="1" ht="30" customHeight="1">
      <c r="B854" s="147"/>
      <c r="C854" s="191"/>
    </row>
    <row r="855" spans="2:3" s="144" customFormat="1" ht="30" customHeight="1">
      <c r="B855" s="147"/>
      <c r="C855" s="191"/>
    </row>
    <row r="856" spans="2:3" s="144" customFormat="1" ht="30" customHeight="1">
      <c r="B856" s="147"/>
      <c r="C856" s="191"/>
    </row>
    <row r="857" spans="2:3" s="144" customFormat="1" ht="30" customHeight="1">
      <c r="B857" s="147"/>
      <c r="C857" s="191"/>
    </row>
    <row r="858" spans="2:3" s="144" customFormat="1" ht="30" customHeight="1">
      <c r="B858" s="147"/>
      <c r="C858" s="191"/>
    </row>
    <row r="859" spans="2:3" s="144" customFormat="1" ht="30" customHeight="1">
      <c r="B859" s="147"/>
      <c r="C859" s="191"/>
    </row>
    <row r="860" spans="2:3" s="144" customFormat="1" ht="30" customHeight="1">
      <c r="B860" s="147"/>
      <c r="C860" s="191"/>
    </row>
    <row r="861" spans="2:3" s="144" customFormat="1" ht="30" customHeight="1">
      <c r="B861" s="147"/>
      <c r="C861" s="191"/>
    </row>
    <row r="862" spans="2:3" s="144" customFormat="1" ht="30" customHeight="1">
      <c r="B862" s="147"/>
      <c r="C862" s="191"/>
    </row>
    <row r="863" spans="2:3" s="144" customFormat="1" ht="30" customHeight="1">
      <c r="B863" s="147"/>
      <c r="C863" s="191"/>
    </row>
    <row r="864" spans="2:3" s="144" customFormat="1" ht="30" customHeight="1">
      <c r="B864" s="147"/>
      <c r="C864" s="191"/>
    </row>
    <row r="865" spans="2:3" s="144" customFormat="1" ht="30" customHeight="1">
      <c r="B865" s="147"/>
      <c r="C865" s="191"/>
    </row>
    <row r="866" spans="2:3" s="144" customFormat="1" ht="30" customHeight="1">
      <c r="B866" s="147"/>
      <c r="C866" s="191"/>
    </row>
    <row r="867" spans="2:3" s="144" customFormat="1" ht="30" customHeight="1">
      <c r="B867" s="147"/>
      <c r="C867" s="191"/>
    </row>
    <row r="868" spans="2:3" s="144" customFormat="1" ht="30" customHeight="1">
      <c r="B868" s="147"/>
      <c r="C868" s="191"/>
    </row>
    <row r="869" spans="2:3" s="144" customFormat="1" ht="30" customHeight="1">
      <c r="B869" s="147"/>
      <c r="C869" s="191"/>
    </row>
    <row r="870" spans="2:3" s="144" customFormat="1" ht="30" customHeight="1">
      <c r="B870" s="147"/>
      <c r="C870" s="191"/>
    </row>
    <row r="871" spans="2:3" s="144" customFormat="1" ht="30" customHeight="1">
      <c r="B871" s="147"/>
      <c r="C871" s="191"/>
    </row>
    <row r="872" spans="2:3" s="144" customFormat="1" ht="30" customHeight="1">
      <c r="B872" s="147"/>
      <c r="C872" s="191"/>
    </row>
    <row r="873" spans="2:3" s="144" customFormat="1" ht="30" customHeight="1">
      <c r="B873" s="147"/>
      <c r="C873" s="191"/>
    </row>
    <row r="874" spans="2:3" s="144" customFormat="1" ht="30" customHeight="1">
      <c r="B874" s="147"/>
      <c r="C874" s="191"/>
    </row>
    <row r="875" spans="2:3" s="144" customFormat="1" ht="30" customHeight="1">
      <c r="B875" s="147"/>
      <c r="C875" s="191"/>
    </row>
    <row r="876" spans="2:3" s="144" customFormat="1" ht="30" customHeight="1">
      <c r="B876" s="147"/>
      <c r="C876" s="191"/>
    </row>
    <row r="877" spans="2:3" s="144" customFormat="1" ht="30" customHeight="1">
      <c r="B877" s="147"/>
      <c r="C877" s="191"/>
    </row>
    <row r="878" spans="2:3" s="144" customFormat="1" ht="30" customHeight="1">
      <c r="B878" s="147"/>
      <c r="C878" s="191"/>
    </row>
    <row r="879" spans="2:3" s="144" customFormat="1" ht="30" customHeight="1">
      <c r="B879" s="147"/>
      <c r="C879" s="191"/>
    </row>
    <row r="880" spans="2:3" s="144" customFormat="1" ht="30" customHeight="1">
      <c r="B880" s="147"/>
      <c r="C880" s="191"/>
    </row>
    <row r="881" spans="2:3" s="144" customFormat="1" ht="30" customHeight="1">
      <c r="B881" s="147"/>
      <c r="C881" s="191"/>
    </row>
    <row r="882" spans="2:3" s="144" customFormat="1" ht="30" customHeight="1">
      <c r="B882" s="147"/>
      <c r="C882" s="191"/>
    </row>
    <row r="883" spans="2:3" s="144" customFormat="1" ht="30" customHeight="1">
      <c r="B883" s="147"/>
      <c r="C883" s="191"/>
    </row>
    <row r="884" spans="2:3" s="144" customFormat="1" ht="30" customHeight="1">
      <c r="B884" s="147"/>
      <c r="C884" s="191"/>
    </row>
    <row r="885" spans="2:3" s="144" customFormat="1" ht="30" customHeight="1">
      <c r="B885" s="147"/>
      <c r="C885" s="191"/>
    </row>
    <row r="886" spans="2:3" s="144" customFormat="1" ht="30" customHeight="1">
      <c r="B886" s="147"/>
      <c r="C886" s="191"/>
    </row>
    <row r="887" spans="2:3" s="144" customFormat="1" ht="30" customHeight="1">
      <c r="B887" s="147"/>
      <c r="C887" s="191"/>
    </row>
    <row r="888" spans="2:3" s="144" customFormat="1" ht="30" customHeight="1">
      <c r="B888" s="147"/>
      <c r="C888" s="191"/>
    </row>
    <row r="889" spans="2:3" s="144" customFormat="1" ht="30" customHeight="1">
      <c r="B889" s="147"/>
      <c r="C889" s="191"/>
    </row>
    <row r="890" spans="2:3" s="144" customFormat="1" ht="30" customHeight="1">
      <c r="B890" s="147"/>
      <c r="C890" s="191"/>
    </row>
    <row r="891" spans="2:3" s="144" customFormat="1" ht="30" customHeight="1">
      <c r="B891" s="147"/>
      <c r="C891" s="191"/>
    </row>
    <row r="892" spans="2:3" s="144" customFormat="1" ht="30" customHeight="1">
      <c r="B892" s="147"/>
      <c r="C892" s="191"/>
    </row>
    <row r="893" spans="2:3" s="144" customFormat="1" ht="30" customHeight="1">
      <c r="B893" s="147"/>
      <c r="C893" s="191"/>
    </row>
    <row r="894" spans="2:3" s="144" customFormat="1" ht="30" customHeight="1">
      <c r="B894" s="147"/>
      <c r="C894" s="191"/>
    </row>
    <row r="895" spans="2:3" s="144" customFormat="1" ht="30" customHeight="1">
      <c r="B895" s="147"/>
      <c r="C895" s="191"/>
    </row>
    <row r="896" spans="2:3" s="144" customFormat="1" ht="30" customHeight="1">
      <c r="B896" s="147"/>
      <c r="C896" s="191"/>
    </row>
    <row r="897" spans="2:3" s="144" customFormat="1" ht="30" customHeight="1">
      <c r="B897" s="147"/>
      <c r="C897" s="191"/>
    </row>
    <row r="898" spans="2:3" s="144" customFormat="1" ht="30" customHeight="1">
      <c r="B898" s="147"/>
      <c r="C898" s="191"/>
    </row>
    <row r="899" spans="2:3" s="144" customFormat="1" ht="30" customHeight="1">
      <c r="B899" s="147"/>
      <c r="C899" s="191"/>
    </row>
    <row r="900" spans="2:3" s="144" customFormat="1" ht="30" customHeight="1">
      <c r="B900" s="147"/>
      <c r="C900" s="191"/>
    </row>
    <row r="901" spans="2:3" s="144" customFormat="1" ht="30" customHeight="1">
      <c r="B901" s="147"/>
      <c r="C901" s="191"/>
    </row>
    <row r="902" spans="2:3" s="144" customFormat="1" ht="30" customHeight="1">
      <c r="B902" s="147"/>
      <c r="C902" s="191"/>
    </row>
    <row r="903" spans="2:3" s="144" customFormat="1" ht="30" customHeight="1">
      <c r="B903" s="147"/>
      <c r="C903" s="191"/>
    </row>
    <row r="904" spans="2:3" s="144" customFormat="1" ht="30" customHeight="1">
      <c r="B904" s="147"/>
      <c r="C904" s="191"/>
    </row>
    <row r="905" spans="2:3" s="144" customFormat="1" ht="30" customHeight="1">
      <c r="B905" s="147"/>
      <c r="C905" s="191"/>
    </row>
    <row r="906" spans="2:3" s="144" customFormat="1" ht="30" customHeight="1">
      <c r="B906" s="147"/>
      <c r="C906" s="191"/>
    </row>
    <row r="907" spans="2:3" s="144" customFormat="1" ht="30" customHeight="1">
      <c r="B907" s="147"/>
      <c r="C907" s="191"/>
    </row>
    <row r="908" spans="2:3" s="144" customFormat="1" ht="30" customHeight="1">
      <c r="B908" s="147"/>
      <c r="C908" s="191"/>
    </row>
    <row r="909" spans="2:3" s="144" customFormat="1" ht="30" customHeight="1">
      <c r="B909" s="147"/>
      <c r="C909" s="191"/>
    </row>
    <row r="910" spans="2:3" s="144" customFormat="1" ht="30" customHeight="1">
      <c r="B910" s="147"/>
      <c r="C910" s="191"/>
    </row>
    <row r="911" spans="2:3" s="144" customFormat="1" ht="30" customHeight="1">
      <c r="B911" s="147"/>
      <c r="C911" s="191"/>
    </row>
    <row r="912" spans="2:3" s="144" customFormat="1" ht="30" customHeight="1">
      <c r="B912" s="147"/>
      <c r="C912" s="191"/>
    </row>
    <row r="913" spans="2:3" s="144" customFormat="1" ht="30" customHeight="1">
      <c r="B913" s="147"/>
      <c r="C913" s="191"/>
    </row>
    <row r="914" spans="2:3" s="144" customFormat="1" ht="30" customHeight="1">
      <c r="B914" s="147"/>
      <c r="C914" s="191"/>
    </row>
    <row r="915" spans="2:3" s="144" customFormat="1" ht="30" customHeight="1">
      <c r="B915" s="147"/>
      <c r="C915" s="191"/>
    </row>
    <row r="916" spans="2:3" s="144" customFormat="1" ht="30" customHeight="1">
      <c r="B916" s="147"/>
      <c r="C916" s="191"/>
    </row>
    <row r="917" spans="2:3" s="144" customFormat="1" ht="30" customHeight="1">
      <c r="B917" s="147"/>
      <c r="C917" s="191"/>
    </row>
    <row r="918" spans="2:3" s="144" customFormat="1" ht="30" customHeight="1">
      <c r="B918" s="147"/>
      <c r="C918" s="191"/>
    </row>
    <row r="919" spans="2:3" s="144" customFormat="1" ht="30" customHeight="1">
      <c r="B919" s="147"/>
      <c r="C919" s="191"/>
    </row>
    <row r="920" spans="2:3" s="144" customFormat="1" ht="30" customHeight="1">
      <c r="B920" s="147"/>
      <c r="C920" s="191"/>
    </row>
    <row r="921" spans="2:3" s="144" customFormat="1" ht="30" customHeight="1">
      <c r="B921" s="147"/>
      <c r="C921" s="191"/>
    </row>
    <row r="922" spans="2:3" s="144" customFormat="1" ht="30" customHeight="1">
      <c r="B922" s="147"/>
      <c r="C922" s="191"/>
    </row>
    <row r="923" spans="2:3" s="144" customFormat="1" ht="30" customHeight="1">
      <c r="B923" s="147"/>
      <c r="C923" s="191"/>
    </row>
    <row r="924" spans="2:3" s="144" customFormat="1" ht="30" customHeight="1">
      <c r="B924" s="147"/>
      <c r="C924" s="191"/>
    </row>
    <row r="925" spans="2:3" s="144" customFormat="1" ht="30" customHeight="1">
      <c r="B925" s="147"/>
      <c r="C925" s="191"/>
    </row>
    <row r="926" spans="2:3" s="144" customFormat="1" ht="30" customHeight="1">
      <c r="B926" s="147"/>
      <c r="C926" s="191"/>
    </row>
    <row r="927" spans="2:3" s="144" customFormat="1" ht="30" customHeight="1">
      <c r="B927" s="147"/>
      <c r="C927" s="191"/>
    </row>
    <row r="928" spans="2:3" s="144" customFormat="1" ht="30" customHeight="1">
      <c r="B928" s="147"/>
      <c r="C928" s="191"/>
    </row>
    <row r="929" spans="2:3" s="144" customFormat="1" ht="30" customHeight="1">
      <c r="B929" s="147"/>
      <c r="C929" s="191"/>
    </row>
    <row r="930" spans="2:3" s="144" customFormat="1" ht="30" customHeight="1">
      <c r="B930" s="147"/>
      <c r="C930" s="191"/>
    </row>
    <row r="931" spans="2:3" s="144" customFormat="1" ht="30" customHeight="1">
      <c r="B931" s="147"/>
      <c r="C931" s="191"/>
    </row>
    <row r="932" spans="2:3" s="144" customFormat="1" ht="30" customHeight="1">
      <c r="B932" s="147"/>
      <c r="C932" s="191"/>
    </row>
    <row r="933" spans="2:3" s="144" customFormat="1" ht="30" customHeight="1">
      <c r="B933" s="147"/>
      <c r="C933" s="191"/>
    </row>
    <row r="934" spans="2:3" s="144" customFormat="1" ht="30" customHeight="1">
      <c r="B934" s="147"/>
      <c r="C934" s="191"/>
    </row>
    <row r="935" spans="2:3" s="144" customFormat="1" ht="30" customHeight="1">
      <c r="B935" s="147"/>
      <c r="C935" s="191"/>
    </row>
    <row r="936" spans="2:3" s="144" customFormat="1" ht="30" customHeight="1">
      <c r="B936" s="147"/>
      <c r="C936" s="191"/>
    </row>
    <row r="937" spans="2:3" s="144" customFormat="1" ht="30" customHeight="1">
      <c r="B937" s="147"/>
      <c r="C937" s="191"/>
    </row>
    <row r="938" spans="2:3" s="144" customFormat="1" ht="30" customHeight="1">
      <c r="B938" s="147"/>
      <c r="C938" s="191"/>
    </row>
    <row r="939" spans="2:3" s="144" customFormat="1" ht="30" customHeight="1">
      <c r="B939" s="147"/>
      <c r="C939" s="191"/>
    </row>
    <row r="940" spans="2:3" s="144" customFormat="1" ht="30" customHeight="1">
      <c r="B940" s="147"/>
      <c r="C940" s="191"/>
    </row>
    <row r="941" spans="2:3" s="144" customFormat="1" ht="30" customHeight="1">
      <c r="B941" s="147"/>
      <c r="C941" s="191"/>
    </row>
    <row r="942" spans="2:3" s="144" customFormat="1" ht="30" customHeight="1">
      <c r="B942" s="147"/>
      <c r="C942" s="191"/>
    </row>
    <row r="943" spans="2:3" s="144" customFormat="1" ht="30" customHeight="1">
      <c r="B943" s="147"/>
      <c r="C943" s="191"/>
    </row>
    <row r="944" spans="2:3" s="144" customFormat="1" ht="30" customHeight="1">
      <c r="B944" s="147"/>
      <c r="C944" s="191"/>
    </row>
    <row r="945" spans="2:3" s="144" customFormat="1" ht="30" customHeight="1">
      <c r="B945" s="147"/>
      <c r="C945" s="191"/>
    </row>
    <row r="946" spans="2:3" s="144" customFormat="1" ht="30" customHeight="1">
      <c r="B946" s="147"/>
      <c r="C946" s="191"/>
    </row>
    <row r="947" spans="2:3" s="144" customFormat="1" ht="30" customHeight="1">
      <c r="B947" s="147"/>
      <c r="C947" s="191"/>
    </row>
    <row r="948" spans="2:3" s="144" customFormat="1" ht="30" customHeight="1">
      <c r="B948" s="147"/>
      <c r="C948" s="191"/>
    </row>
    <row r="949" spans="2:3" s="144" customFormat="1" ht="30" customHeight="1">
      <c r="B949" s="147"/>
      <c r="C949" s="191"/>
    </row>
    <row r="950" spans="2:3" s="144" customFormat="1" ht="30" customHeight="1">
      <c r="B950" s="147"/>
      <c r="C950" s="191"/>
    </row>
    <row r="951" spans="2:3" s="144" customFormat="1" ht="30" customHeight="1">
      <c r="B951" s="147"/>
      <c r="C951" s="191"/>
    </row>
    <row r="952" spans="2:3" s="144" customFormat="1" ht="30" customHeight="1">
      <c r="B952" s="147"/>
      <c r="C952" s="191"/>
    </row>
    <row r="953" spans="2:3" s="144" customFormat="1" ht="30" customHeight="1">
      <c r="B953" s="147"/>
      <c r="C953" s="191"/>
    </row>
    <row r="954" spans="2:3" s="144" customFormat="1" ht="30" customHeight="1">
      <c r="B954" s="147"/>
      <c r="C954" s="191"/>
    </row>
    <row r="955" spans="2:3" s="144" customFormat="1" ht="30" customHeight="1">
      <c r="B955" s="147"/>
      <c r="C955" s="191"/>
    </row>
    <row r="956" spans="2:3" s="144" customFormat="1" ht="30" customHeight="1">
      <c r="B956" s="147"/>
      <c r="C956" s="191"/>
    </row>
    <row r="957" spans="2:3" s="144" customFormat="1" ht="30" customHeight="1">
      <c r="B957" s="147"/>
      <c r="C957" s="191"/>
    </row>
    <row r="958" spans="2:3" s="144" customFormat="1" ht="30" customHeight="1">
      <c r="B958" s="147"/>
      <c r="C958" s="191"/>
    </row>
    <row r="959" spans="2:3" s="144" customFormat="1" ht="30" customHeight="1">
      <c r="B959" s="147"/>
      <c r="C959" s="191"/>
    </row>
    <row r="960" spans="2:3" s="144" customFormat="1" ht="30" customHeight="1">
      <c r="B960" s="147"/>
      <c r="C960" s="191"/>
    </row>
    <row r="961" spans="2:3" s="144" customFormat="1" ht="30" customHeight="1">
      <c r="B961" s="147"/>
      <c r="C961" s="191"/>
    </row>
    <row r="962" spans="2:3" s="144" customFormat="1" ht="30" customHeight="1">
      <c r="B962" s="147"/>
      <c r="C962" s="191"/>
    </row>
    <row r="963" spans="2:3" s="144" customFormat="1" ht="30" customHeight="1">
      <c r="B963" s="147"/>
      <c r="C963" s="191"/>
    </row>
    <row r="964" spans="2:3" s="144" customFormat="1" ht="30" customHeight="1">
      <c r="B964" s="147"/>
      <c r="C964" s="191"/>
    </row>
    <row r="965" spans="2:3" s="144" customFormat="1" ht="30" customHeight="1">
      <c r="B965" s="147"/>
      <c r="C965" s="191"/>
    </row>
    <row r="966" spans="2:3" s="144" customFormat="1" ht="30" customHeight="1">
      <c r="B966" s="147"/>
      <c r="C966" s="191"/>
    </row>
    <row r="967" spans="2:3" s="144" customFormat="1" ht="30" customHeight="1">
      <c r="B967" s="147"/>
      <c r="C967" s="191"/>
    </row>
    <row r="968" spans="2:3" s="144" customFormat="1" ht="30" customHeight="1">
      <c r="B968" s="147"/>
      <c r="C968" s="191"/>
    </row>
    <row r="969" spans="2:3" s="144" customFormat="1" ht="30" customHeight="1">
      <c r="B969" s="147"/>
      <c r="C969" s="191"/>
    </row>
    <row r="970" spans="2:3" s="144" customFormat="1" ht="30" customHeight="1">
      <c r="B970" s="147"/>
      <c r="C970" s="191"/>
    </row>
    <row r="971" spans="2:3" s="144" customFormat="1" ht="30" customHeight="1">
      <c r="B971" s="147"/>
      <c r="C971" s="191"/>
    </row>
    <row r="972" spans="2:3" s="144" customFormat="1" ht="30" customHeight="1">
      <c r="B972" s="147"/>
      <c r="C972" s="191"/>
    </row>
    <row r="973" spans="2:3" s="144" customFormat="1" ht="30" customHeight="1">
      <c r="B973" s="147"/>
      <c r="C973" s="191"/>
    </row>
    <row r="974" spans="2:3" s="144" customFormat="1" ht="30" customHeight="1">
      <c r="B974" s="147"/>
      <c r="C974" s="191"/>
    </row>
    <row r="975" spans="2:3" s="144" customFormat="1" ht="30" customHeight="1">
      <c r="B975" s="147"/>
      <c r="C975" s="191"/>
    </row>
    <row r="976" spans="2:3" s="144" customFormat="1" ht="30" customHeight="1">
      <c r="B976" s="147"/>
      <c r="C976" s="191"/>
    </row>
    <row r="977" spans="2:3" s="144" customFormat="1" ht="30" customHeight="1">
      <c r="B977" s="147"/>
      <c r="C977" s="191"/>
    </row>
    <row r="978" spans="2:3" s="144" customFormat="1" ht="30" customHeight="1">
      <c r="B978" s="147"/>
      <c r="C978" s="191"/>
    </row>
    <row r="979" spans="2:3" s="144" customFormat="1" ht="30" customHeight="1">
      <c r="B979" s="147"/>
      <c r="C979" s="191"/>
    </row>
    <row r="980" spans="2:3" s="144" customFormat="1" ht="30" customHeight="1">
      <c r="B980" s="147"/>
      <c r="C980" s="191"/>
    </row>
    <row r="981" spans="2:3" s="144" customFormat="1" ht="30" customHeight="1">
      <c r="B981" s="147"/>
      <c r="C981" s="191"/>
    </row>
    <row r="982" spans="2:3" s="144" customFormat="1" ht="30" customHeight="1">
      <c r="B982" s="147"/>
      <c r="C982" s="191"/>
    </row>
    <row r="983" spans="2:3" s="144" customFormat="1" ht="30" customHeight="1">
      <c r="B983" s="147"/>
      <c r="C983" s="191"/>
    </row>
    <row r="984" spans="2:3" s="144" customFormat="1" ht="30" customHeight="1">
      <c r="B984" s="147"/>
      <c r="C984" s="191"/>
    </row>
    <row r="985" spans="2:3" s="144" customFormat="1" ht="30" customHeight="1">
      <c r="B985" s="147"/>
      <c r="C985" s="191"/>
    </row>
    <row r="986" spans="2:3" s="144" customFormat="1" ht="30" customHeight="1">
      <c r="B986" s="147"/>
      <c r="C986" s="191"/>
    </row>
    <row r="987" spans="2:3" s="144" customFormat="1" ht="30" customHeight="1">
      <c r="B987" s="147"/>
      <c r="C987" s="191"/>
    </row>
    <row r="988" spans="2:3" s="144" customFormat="1" ht="30" customHeight="1">
      <c r="B988" s="147"/>
      <c r="C988" s="191"/>
    </row>
    <row r="989" spans="2:3" s="144" customFormat="1" ht="30" customHeight="1">
      <c r="B989" s="147"/>
      <c r="C989" s="191"/>
    </row>
    <row r="990" spans="2:3" s="144" customFormat="1" ht="30" customHeight="1">
      <c r="B990" s="147"/>
      <c r="C990" s="191"/>
    </row>
    <row r="991" spans="2:3" s="144" customFormat="1" ht="30" customHeight="1">
      <c r="B991" s="147"/>
      <c r="C991" s="191"/>
    </row>
    <row r="992" spans="2:3" s="144" customFormat="1" ht="30" customHeight="1">
      <c r="B992" s="147"/>
      <c r="C992" s="191"/>
    </row>
    <row r="993" spans="2:3" s="144" customFormat="1" ht="30" customHeight="1">
      <c r="B993" s="147"/>
      <c r="C993" s="191"/>
    </row>
    <row r="994" spans="2:3" s="144" customFormat="1" ht="30" customHeight="1">
      <c r="B994" s="147"/>
      <c r="C994" s="191"/>
    </row>
    <row r="995" spans="2:3" s="144" customFormat="1" ht="30" customHeight="1">
      <c r="B995" s="147"/>
      <c r="C995" s="191"/>
    </row>
    <row r="996" spans="2:3" s="144" customFormat="1" ht="30" customHeight="1">
      <c r="B996" s="147"/>
      <c r="C996" s="191"/>
    </row>
    <row r="997" spans="2:3" s="144" customFormat="1" ht="30" customHeight="1">
      <c r="B997" s="147"/>
      <c r="C997" s="191"/>
    </row>
    <row r="998" spans="2:3" s="144" customFormat="1" ht="30" customHeight="1">
      <c r="B998" s="147"/>
      <c r="C998" s="191"/>
    </row>
    <row r="999" spans="2:3" s="144" customFormat="1" ht="30" customHeight="1">
      <c r="B999" s="147"/>
      <c r="C999" s="191"/>
    </row>
    <row r="1000" spans="2:3" s="144" customFormat="1" ht="30" customHeight="1">
      <c r="B1000" s="147"/>
      <c r="C1000" s="191"/>
    </row>
    <row r="1001" spans="2:3" s="144" customFormat="1" ht="30" customHeight="1">
      <c r="B1001" s="147"/>
      <c r="C1001" s="191"/>
    </row>
    <row r="1002" spans="2:3" s="144" customFormat="1" ht="30" customHeight="1">
      <c r="B1002" s="147"/>
      <c r="C1002" s="191"/>
    </row>
    <row r="1003" spans="2:3" s="144" customFormat="1" ht="30" customHeight="1">
      <c r="B1003" s="147"/>
      <c r="C1003" s="191"/>
    </row>
    <row r="1004" spans="2:3" s="144" customFormat="1" ht="30" customHeight="1">
      <c r="B1004" s="147"/>
      <c r="C1004" s="191"/>
    </row>
    <row r="1005" spans="2:3" s="144" customFormat="1" ht="30" customHeight="1">
      <c r="B1005" s="147"/>
      <c r="C1005" s="191"/>
    </row>
    <row r="1006" spans="2:3" s="144" customFormat="1" ht="30" customHeight="1">
      <c r="B1006" s="147"/>
      <c r="C1006" s="191"/>
    </row>
    <row r="1007" spans="2:3" s="144" customFormat="1" ht="30" customHeight="1">
      <c r="B1007" s="147"/>
      <c r="C1007" s="191"/>
    </row>
    <row r="1008" spans="2:3" s="144" customFormat="1" ht="30" customHeight="1">
      <c r="B1008" s="147"/>
      <c r="C1008" s="191"/>
    </row>
    <row r="1009" spans="2:3" s="144" customFormat="1" ht="30" customHeight="1">
      <c r="B1009" s="147"/>
      <c r="C1009" s="191"/>
    </row>
    <row r="1010" spans="2:3" s="144" customFormat="1" ht="30" customHeight="1">
      <c r="B1010" s="147"/>
      <c r="C1010" s="191"/>
    </row>
    <row r="1011" spans="2:3" s="144" customFormat="1" ht="30" customHeight="1">
      <c r="B1011" s="147"/>
      <c r="C1011" s="191"/>
    </row>
    <row r="1012" spans="2:3" s="144" customFormat="1" ht="30" customHeight="1">
      <c r="B1012" s="147"/>
      <c r="C1012" s="191"/>
    </row>
    <row r="1013" spans="2:3" s="144" customFormat="1" ht="30" customHeight="1">
      <c r="B1013" s="147"/>
      <c r="C1013" s="191"/>
    </row>
    <row r="1014" spans="2:3" s="144" customFormat="1" ht="30" customHeight="1">
      <c r="B1014" s="147"/>
      <c r="C1014" s="191"/>
    </row>
    <row r="1015" spans="2:3" s="144" customFormat="1" ht="30" customHeight="1">
      <c r="B1015" s="147"/>
      <c r="C1015" s="191"/>
    </row>
    <row r="1016" spans="2:3" s="144" customFormat="1" ht="30" customHeight="1">
      <c r="B1016" s="147"/>
      <c r="C1016" s="191"/>
    </row>
    <row r="1017" spans="2:3" s="144" customFormat="1" ht="30" customHeight="1">
      <c r="B1017" s="147"/>
      <c r="C1017" s="191"/>
    </row>
    <row r="1018" spans="2:3" s="144" customFormat="1" ht="30" customHeight="1">
      <c r="B1018" s="147"/>
      <c r="C1018" s="191"/>
    </row>
    <row r="1019" spans="2:3" s="144" customFormat="1" ht="30" customHeight="1">
      <c r="B1019" s="147"/>
      <c r="C1019" s="191"/>
    </row>
    <row r="1020" spans="2:3" s="144" customFormat="1" ht="30" customHeight="1">
      <c r="B1020" s="147"/>
      <c r="C1020" s="191"/>
    </row>
    <row r="1021" spans="2:3" s="144" customFormat="1" ht="30" customHeight="1">
      <c r="B1021" s="147"/>
      <c r="C1021" s="191"/>
    </row>
    <row r="1022" spans="2:3" s="144" customFormat="1" ht="30" customHeight="1">
      <c r="B1022" s="147"/>
      <c r="C1022" s="191"/>
    </row>
    <row r="1023" spans="2:3" s="144" customFormat="1" ht="30" customHeight="1">
      <c r="B1023" s="147"/>
      <c r="C1023" s="191"/>
    </row>
    <row r="1024" spans="2:3" s="144" customFormat="1" ht="30" customHeight="1">
      <c r="B1024" s="147"/>
      <c r="C1024" s="191"/>
    </row>
    <row r="1025" spans="2:3" s="144" customFormat="1" ht="30" customHeight="1">
      <c r="B1025" s="147"/>
      <c r="C1025" s="191"/>
    </row>
    <row r="1026" spans="2:3" s="144" customFormat="1" ht="30" customHeight="1">
      <c r="B1026" s="147"/>
      <c r="C1026" s="191"/>
    </row>
    <row r="1027" spans="2:3" s="144" customFormat="1" ht="30" customHeight="1">
      <c r="B1027" s="147"/>
      <c r="C1027" s="191"/>
    </row>
    <row r="1028" spans="2:3" s="144" customFormat="1" ht="30" customHeight="1">
      <c r="B1028" s="147"/>
      <c r="C1028" s="191"/>
    </row>
    <row r="1029" spans="2:3" s="144" customFormat="1" ht="30" customHeight="1">
      <c r="B1029" s="147"/>
      <c r="C1029" s="191"/>
    </row>
    <row r="1030" spans="2:3" s="144" customFormat="1" ht="30" customHeight="1">
      <c r="B1030" s="147"/>
      <c r="C1030" s="191"/>
    </row>
    <row r="1031" spans="2:3" s="144" customFormat="1" ht="30" customHeight="1">
      <c r="B1031" s="147"/>
      <c r="C1031" s="191"/>
    </row>
    <row r="1032" spans="2:3" s="144" customFormat="1" ht="30" customHeight="1">
      <c r="B1032" s="147"/>
      <c r="C1032" s="191"/>
    </row>
    <row r="1033" spans="2:3" s="144" customFormat="1" ht="30" customHeight="1">
      <c r="B1033" s="147"/>
      <c r="C1033" s="191"/>
    </row>
    <row r="1034" spans="2:3" s="144" customFormat="1" ht="30" customHeight="1">
      <c r="B1034" s="147"/>
      <c r="C1034" s="191"/>
    </row>
    <row r="1035" spans="2:3" s="144" customFormat="1" ht="30" customHeight="1">
      <c r="B1035" s="147"/>
      <c r="C1035" s="191"/>
    </row>
    <row r="1036" spans="2:3" s="144" customFormat="1" ht="30" customHeight="1">
      <c r="B1036" s="147"/>
      <c r="C1036" s="191"/>
    </row>
    <row r="1037" spans="2:3" s="144" customFormat="1" ht="30" customHeight="1">
      <c r="B1037" s="147"/>
      <c r="C1037" s="191"/>
    </row>
    <row r="1038" spans="2:3" s="144" customFormat="1" ht="30" customHeight="1">
      <c r="B1038" s="147"/>
      <c r="C1038" s="191"/>
    </row>
    <row r="1039" spans="2:3" s="144" customFormat="1" ht="30" customHeight="1">
      <c r="B1039" s="147"/>
      <c r="C1039" s="191"/>
    </row>
    <row r="1040" spans="2:3" s="144" customFormat="1" ht="30" customHeight="1">
      <c r="B1040" s="147"/>
      <c r="C1040" s="191"/>
    </row>
    <row r="1041" spans="2:3" s="144" customFormat="1" ht="30" customHeight="1">
      <c r="B1041" s="147"/>
      <c r="C1041" s="191"/>
    </row>
    <row r="1042" spans="2:3" s="144" customFormat="1" ht="30" customHeight="1">
      <c r="B1042" s="147"/>
      <c r="C1042" s="191"/>
    </row>
    <row r="1043" spans="2:3" s="144" customFormat="1" ht="30" customHeight="1">
      <c r="B1043" s="147"/>
      <c r="C1043" s="191"/>
    </row>
    <row r="1044" spans="2:3" s="144" customFormat="1" ht="30" customHeight="1">
      <c r="B1044" s="147"/>
      <c r="C1044" s="191"/>
    </row>
    <row r="1045" spans="2:3" s="144" customFormat="1" ht="30" customHeight="1">
      <c r="B1045" s="147"/>
      <c r="C1045" s="191"/>
    </row>
    <row r="1046" spans="2:3" s="144" customFormat="1" ht="30" customHeight="1">
      <c r="B1046" s="147"/>
      <c r="C1046" s="191"/>
    </row>
    <row r="1047" spans="2:3" s="144" customFormat="1" ht="30" customHeight="1">
      <c r="B1047" s="147"/>
      <c r="C1047" s="191"/>
    </row>
    <row r="1048" spans="2:3" s="144" customFormat="1" ht="30" customHeight="1">
      <c r="B1048" s="147"/>
      <c r="C1048" s="191"/>
    </row>
    <row r="1049" spans="2:3" s="144" customFormat="1" ht="30" customHeight="1">
      <c r="B1049" s="147"/>
      <c r="C1049" s="191"/>
    </row>
    <row r="1050" spans="2:3" s="144" customFormat="1" ht="30" customHeight="1">
      <c r="B1050" s="147"/>
      <c r="C1050" s="191"/>
    </row>
    <row r="1051" spans="2:3" s="144" customFormat="1" ht="30" customHeight="1">
      <c r="B1051" s="147"/>
      <c r="C1051" s="191"/>
    </row>
    <row r="1052" spans="2:3" s="144" customFormat="1" ht="30" customHeight="1">
      <c r="B1052" s="147"/>
      <c r="C1052" s="191"/>
    </row>
    <row r="1053" spans="2:3" s="144" customFormat="1" ht="30" customHeight="1">
      <c r="B1053" s="147"/>
      <c r="C1053" s="191"/>
    </row>
    <row r="1054" spans="2:3" s="144" customFormat="1" ht="30" customHeight="1">
      <c r="B1054" s="147"/>
      <c r="C1054" s="191"/>
    </row>
    <row r="1055" spans="2:3" s="144" customFormat="1" ht="30" customHeight="1">
      <c r="B1055" s="147"/>
      <c r="C1055" s="191"/>
    </row>
    <row r="1056" spans="2:3" s="144" customFormat="1" ht="30" customHeight="1">
      <c r="B1056" s="147"/>
      <c r="C1056" s="191"/>
    </row>
    <row r="1057" spans="2:3" s="144" customFormat="1" ht="30" customHeight="1">
      <c r="B1057" s="147"/>
      <c r="C1057" s="191"/>
    </row>
    <row r="1058" spans="2:3" s="144" customFormat="1" ht="30" customHeight="1">
      <c r="B1058" s="147"/>
      <c r="C1058" s="191"/>
    </row>
    <row r="1059" spans="2:3" s="144" customFormat="1" ht="30" customHeight="1">
      <c r="B1059" s="147"/>
      <c r="C1059" s="191"/>
    </row>
    <row r="1060" spans="2:3" s="144" customFormat="1" ht="30" customHeight="1">
      <c r="B1060" s="147"/>
      <c r="C1060" s="191"/>
    </row>
    <row r="1061" spans="2:3" s="144" customFormat="1" ht="30" customHeight="1">
      <c r="B1061" s="147"/>
      <c r="C1061" s="191"/>
    </row>
    <row r="1062" spans="2:3" s="144" customFormat="1" ht="30" customHeight="1">
      <c r="B1062" s="147"/>
      <c r="C1062" s="191"/>
    </row>
    <row r="1063" spans="2:3" s="144" customFormat="1" ht="30" customHeight="1">
      <c r="B1063" s="147"/>
      <c r="C1063" s="191"/>
    </row>
    <row r="1064" spans="2:3" s="144" customFormat="1" ht="30" customHeight="1">
      <c r="B1064" s="147"/>
      <c r="C1064" s="191"/>
    </row>
    <row r="1065" spans="2:3" s="144" customFormat="1" ht="30" customHeight="1">
      <c r="B1065" s="147"/>
      <c r="C1065" s="191"/>
    </row>
    <row r="1066" spans="2:3" s="144" customFormat="1" ht="30" customHeight="1">
      <c r="B1066" s="147"/>
      <c r="C1066" s="191"/>
    </row>
    <row r="1067" spans="2:3" s="144" customFormat="1" ht="30" customHeight="1">
      <c r="B1067" s="147"/>
      <c r="C1067" s="191"/>
    </row>
    <row r="1068" spans="2:3" s="144" customFormat="1" ht="30" customHeight="1">
      <c r="B1068" s="147"/>
      <c r="C1068" s="191"/>
    </row>
    <row r="1069" spans="2:3" s="144" customFormat="1" ht="30" customHeight="1">
      <c r="B1069" s="147"/>
      <c r="C1069" s="191"/>
    </row>
    <row r="1070" spans="2:3" s="144" customFormat="1" ht="30" customHeight="1">
      <c r="B1070" s="147"/>
      <c r="C1070" s="191"/>
    </row>
    <row r="1071" spans="2:3" s="144" customFormat="1" ht="30" customHeight="1">
      <c r="B1071" s="147"/>
      <c r="C1071" s="191"/>
    </row>
    <row r="1072" spans="2:3" s="144" customFormat="1" ht="30" customHeight="1">
      <c r="B1072" s="147"/>
      <c r="C1072" s="191"/>
    </row>
    <row r="1073" spans="2:3" s="144" customFormat="1" ht="30" customHeight="1">
      <c r="B1073" s="147"/>
      <c r="C1073" s="191"/>
    </row>
    <row r="1074" spans="2:3" s="144" customFormat="1" ht="30" customHeight="1">
      <c r="B1074" s="147"/>
      <c r="C1074" s="191"/>
    </row>
    <row r="1075" spans="2:3" s="144" customFormat="1" ht="30" customHeight="1">
      <c r="B1075" s="147"/>
      <c r="C1075" s="191"/>
    </row>
    <row r="1076" spans="2:3" s="144" customFormat="1" ht="30" customHeight="1">
      <c r="B1076" s="147"/>
      <c r="C1076" s="191"/>
    </row>
    <row r="1077" spans="2:3" s="144" customFormat="1" ht="30" customHeight="1">
      <c r="B1077" s="147"/>
      <c r="C1077" s="191"/>
    </row>
    <row r="1078" spans="2:3" s="144" customFormat="1" ht="30" customHeight="1">
      <c r="B1078" s="147"/>
      <c r="C1078" s="191"/>
    </row>
    <row r="1079" spans="2:3" s="144" customFormat="1" ht="30" customHeight="1">
      <c r="B1079" s="147"/>
      <c r="C1079" s="191"/>
    </row>
    <row r="1080" spans="2:3" s="144" customFormat="1" ht="30" customHeight="1">
      <c r="B1080" s="147"/>
      <c r="C1080" s="191"/>
    </row>
    <row r="1081" spans="2:3" s="144" customFormat="1" ht="30" customHeight="1">
      <c r="B1081" s="147"/>
      <c r="C1081" s="191"/>
    </row>
    <row r="1082" spans="2:3" s="144" customFormat="1" ht="30" customHeight="1">
      <c r="B1082" s="147"/>
      <c r="C1082" s="191"/>
    </row>
    <row r="1083" spans="2:3" s="144" customFormat="1" ht="30" customHeight="1">
      <c r="B1083" s="147"/>
      <c r="C1083" s="191"/>
    </row>
    <row r="1084" spans="2:3" s="144" customFormat="1" ht="30" customHeight="1">
      <c r="B1084" s="147"/>
      <c r="C1084" s="191"/>
    </row>
    <row r="1085" spans="2:3" s="144" customFormat="1" ht="30" customHeight="1">
      <c r="B1085" s="147"/>
      <c r="C1085" s="191"/>
    </row>
    <row r="1086" spans="2:3" s="144" customFormat="1" ht="30" customHeight="1">
      <c r="B1086" s="147"/>
      <c r="C1086" s="191"/>
    </row>
    <row r="1087" spans="2:3" s="144" customFormat="1" ht="30" customHeight="1">
      <c r="B1087" s="147"/>
      <c r="C1087" s="191"/>
    </row>
    <row r="1088" spans="2:3" s="144" customFormat="1" ht="30" customHeight="1">
      <c r="B1088" s="147"/>
      <c r="C1088" s="191"/>
    </row>
    <row r="1089" spans="2:3" s="144" customFormat="1" ht="30" customHeight="1">
      <c r="B1089" s="147"/>
      <c r="C1089" s="191"/>
    </row>
    <row r="1090" spans="2:3" s="144" customFormat="1" ht="30" customHeight="1">
      <c r="B1090" s="147"/>
      <c r="C1090" s="191"/>
    </row>
    <row r="1091" spans="2:3" s="144" customFormat="1" ht="30" customHeight="1">
      <c r="B1091" s="147"/>
      <c r="C1091" s="191"/>
    </row>
    <row r="1092" spans="2:3" s="144" customFormat="1" ht="30" customHeight="1">
      <c r="B1092" s="147"/>
      <c r="C1092" s="191"/>
    </row>
    <row r="1093" spans="2:3" s="144" customFormat="1" ht="30" customHeight="1">
      <c r="B1093" s="147"/>
      <c r="C1093" s="191"/>
    </row>
    <row r="1094" spans="2:3" s="144" customFormat="1" ht="30" customHeight="1">
      <c r="B1094" s="147"/>
      <c r="C1094" s="191"/>
    </row>
    <row r="1095" spans="2:3" s="144" customFormat="1" ht="30" customHeight="1">
      <c r="B1095" s="147"/>
      <c r="C1095" s="191"/>
    </row>
    <row r="1096" spans="2:3" s="144" customFormat="1" ht="30" customHeight="1">
      <c r="B1096" s="147"/>
      <c r="C1096" s="191"/>
    </row>
    <row r="1097" spans="2:3" s="144" customFormat="1" ht="30" customHeight="1">
      <c r="B1097" s="147"/>
      <c r="C1097" s="191"/>
    </row>
    <row r="1098" spans="2:3" s="144" customFormat="1" ht="30" customHeight="1">
      <c r="B1098" s="147"/>
      <c r="C1098" s="191"/>
    </row>
    <row r="1099" spans="2:3" s="144" customFormat="1" ht="30" customHeight="1">
      <c r="B1099" s="147"/>
      <c r="C1099" s="191"/>
    </row>
    <row r="1100" spans="2:3" s="144" customFormat="1" ht="30" customHeight="1">
      <c r="B1100" s="147"/>
      <c r="C1100" s="191"/>
    </row>
    <row r="1101" spans="2:3" s="144" customFormat="1" ht="30" customHeight="1">
      <c r="B1101" s="147"/>
      <c r="C1101" s="191"/>
    </row>
    <row r="1102" spans="2:3" s="144" customFormat="1" ht="30" customHeight="1">
      <c r="B1102" s="147"/>
      <c r="C1102" s="191"/>
    </row>
    <row r="1103" spans="2:3" s="144" customFormat="1" ht="30" customHeight="1">
      <c r="B1103" s="147"/>
      <c r="C1103" s="191"/>
    </row>
    <row r="1104" spans="2:3" s="144" customFormat="1" ht="30" customHeight="1">
      <c r="B1104" s="147"/>
      <c r="C1104" s="191"/>
    </row>
    <row r="1105" spans="2:3" s="144" customFormat="1" ht="30" customHeight="1">
      <c r="B1105" s="147"/>
      <c r="C1105" s="191"/>
    </row>
    <row r="1106" spans="2:3" s="144" customFormat="1" ht="30" customHeight="1">
      <c r="B1106" s="147"/>
      <c r="C1106" s="191"/>
    </row>
    <row r="1107" spans="2:3" s="144" customFormat="1" ht="30" customHeight="1">
      <c r="B1107" s="147"/>
      <c r="C1107" s="191"/>
    </row>
    <row r="1108" spans="2:3" s="144" customFormat="1" ht="30" customHeight="1">
      <c r="B1108" s="147"/>
      <c r="C1108" s="191"/>
    </row>
    <row r="1109" spans="2:3" s="144" customFormat="1" ht="30" customHeight="1">
      <c r="B1109" s="147"/>
      <c r="C1109" s="191"/>
    </row>
    <row r="1110" spans="2:3" s="144" customFormat="1" ht="30" customHeight="1">
      <c r="B1110" s="147"/>
      <c r="C1110" s="191"/>
    </row>
    <row r="1111" spans="2:3" s="144" customFormat="1" ht="30" customHeight="1">
      <c r="B1111" s="147"/>
      <c r="C1111" s="191"/>
    </row>
    <row r="1112" spans="2:3" s="144" customFormat="1" ht="30" customHeight="1">
      <c r="B1112" s="147"/>
      <c r="C1112" s="191"/>
    </row>
    <row r="1113" spans="2:3" s="144" customFormat="1" ht="30" customHeight="1">
      <c r="B1113" s="147"/>
      <c r="C1113" s="191"/>
    </row>
    <row r="1114" spans="2:3" s="144" customFormat="1" ht="30" customHeight="1">
      <c r="B1114" s="147"/>
      <c r="C1114" s="191"/>
    </row>
    <row r="1115" spans="2:3" s="144" customFormat="1" ht="30" customHeight="1">
      <c r="B1115" s="147"/>
      <c r="C1115" s="191"/>
    </row>
    <row r="1116" spans="2:3" s="144" customFormat="1" ht="30" customHeight="1">
      <c r="B1116" s="147"/>
      <c r="C1116" s="191"/>
    </row>
    <row r="1117" spans="2:3" s="144" customFormat="1" ht="30" customHeight="1">
      <c r="B1117" s="147"/>
      <c r="C1117" s="191"/>
    </row>
    <row r="1118" spans="2:3" s="144" customFormat="1" ht="30" customHeight="1">
      <c r="B1118" s="147"/>
      <c r="C1118" s="191"/>
    </row>
    <row r="1119" spans="2:3" s="144" customFormat="1" ht="30" customHeight="1">
      <c r="B1119" s="147"/>
      <c r="C1119" s="191"/>
    </row>
    <row r="1120" spans="2:3" s="144" customFormat="1" ht="30" customHeight="1">
      <c r="B1120" s="147"/>
      <c r="C1120" s="191"/>
    </row>
    <row r="1121" spans="2:3" s="144" customFormat="1" ht="30" customHeight="1">
      <c r="B1121" s="147"/>
      <c r="C1121" s="191"/>
    </row>
    <row r="1122" spans="2:3" s="144" customFormat="1" ht="30" customHeight="1">
      <c r="B1122" s="147"/>
      <c r="C1122" s="191"/>
    </row>
    <row r="1123" spans="2:3" s="144" customFormat="1" ht="30" customHeight="1">
      <c r="B1123" s="147"/>
      <c r="C1123" s="191"/>
    </row>
    <row r="1124" spans="2:3" s="144" customFormat="1" ht="30" customHeight="1">
      <c r="B1124" s="147"/>
      <c r="C1124" s="191"/>
    </row>
    <row r="1125" spans="2:3" s="144" customFormat="1" ht="30" customHeight="1">
      <c r="B1125" s="147"/>
      <c r="C1125" s="191"/>
    </row>
    <row r="1126" spans="2:3" s="144" customFormat="1" ht="30" customHeight="1">
      <c r="B1126" s="147"/>
      <c r="C1126" s="191"/>
    </row>
    <row r="1127" spans="2:3" s="144" customFormat="1" ht="30" customHeight="1">
      <c r="B1127" s="147"/>
      <c r="C1127" s="191"/>
    </row>
    <row r="1128" spans="2:3" s="144" customFormat="1" ht="30" customHeight="1">
      <c r="B1128" s="147"/>
      <c r="C1128" s="191"/>
    </row>
    <row r="1129" spans="2:3" s="144" customFormat="1" ht="30" customHeight="1">
      <c r="B1129" s="147"/>
      <c r="C1129" s="191"/>
    </row>
    <row r="1130" spans="2:3" s="144" customFormat="1" ht="30" customHeight="1">
      <c r="B1130" s="147"/>
      <c r="C1130" s="191"/>
    </row>
    <row r="1131" spans="2:3" s="144" customFormat="1" ht="30" customHeight="1">
      <c r="B1131" s="147"/>
      <c r="C1131" s="191"/>
    </row>
    <row r="1132" spans="2:3" s="144" customFormat="1" ht="30" customHeight="1">
      <c r="B1132" s="147"/>
      <c r="C1132" s="191"/>
    </row>
    <row r="1133" spans="2:3" s="144" customFormat="1" ht="30" customHeight="1">
      <c r="B1133" s="147"/>
      <c r="C1133" s="191"/>
    </row>
    <row r="1134" spans="2:3" s="144" customFormat="1" ht="30" customHeight="1">
      <c r="B1134" s="147"/>
      <c r="C1134" s="191"/>
    </row>
    <row r="1135" spans="2:3" s="144" customFormat="1" ht="30" customHeight="1">
      <c r="B1135" s="147"/>
      <c r="C1135" s="191"/>
    </row>
    <row r="1136" spans="2:3" s="144" customFormat="1" ht="30" customHeight="1">
      <c r="B1136" s="147"/>
      <c r="C1136" s="191"/>
    </row>
    <row r="1137" spans="2:3" s="144" customFormat="1" ht="30" customHeight="1">
      <c r="B1137" s="147"/>
      <c r="C1137" s="191"/>
    </row>
    <row r="1138" spans="2:3" s="144" customFormat="1" ht="30" customHeight="1">
      <c r="B1138" s="147"/>
      <c r="C1138" s="191"/>
    </row>
    <row r="1139" spans="2:3" s="144" customFormat="1" ht="30" customHeight="1">
      <c r="B1139" s="147"/>
      <c r="C1139" s="191"/>
    </row>
    <row r="1140" spans="2:3" s="144" customFormat="1" ht="30" customHeight="1">
      <c r="B1140" s="147"/>
      <c r="C1140" s="191"/>
    </row>
    <row r="1141" spans="2:3" s="144" customFormat="1" ht="30" customHeight="1">
      <c r="B1141" s="147"/>
      <c r="C1141" s="191"/>
    </row>
    <row r="1142" spans="2:3" s="144" customFormat="1" ht="30" customHeight="1">
      <c r="B1142" s="147"/>
      <c r="C1142" s="191"/>
    </row>
    <row r="1143" spans="2:3" s="144" customFormat="1" ht="30" customHeight="1">
      <c r="B1143" s="147"/>
      <c r="C1143" s="191"/>
    </row>
    <row r="1144" spans="2:3" s="144" customFormat="1" ht="30" customHeight="1">
      <c r="B1144" s="147"/>
      <c r="C1144" s="191"/>
    </row>
    <row r="1145" spans="2:3" s="144" customFormat="1" ht="30" customHeight="1">
      <c r="B1145" s="147"/>
      <c r="C1145" s="191"/>
    </row>
    <row r="1146" spans="2:3" s="144" customFormat="1" ht="30" customHeight="1">
      <c r="B1146" s="147"/>
      <c r="C1146" s="191"/>
    </row>
    <row r="1147" spans="2:3" s="144" customFormat="1" ht="30" customHeight="1">
      <c r="B1147" s="147"/>
      <c r="C1147" s="191"/>
    </row>
    <row r="1148" spans="2:3" s="144" customFormat="1" ht="30" customHeight="1">
      <c r="B1148" s="147"/>
      <c r="C1148" s="191"/>
    </row>
    <row r="1149" spans="2:3" s="144" customFormat="1" ht="30" customHeight="1">
      <c r="B1149" s="147"/>
      <c r="C1149" s="191"/>
    </row>
    <row r="1150" spans="2:3" s="144" customFormat="1" ht="30" customHeight="1">
      <c r="B1150" s="147"/>
      <c r="C1150" s="191"/>
    </row>
    <row r="1151" spans="2:3" s="144" customFormat="1" ht="30" customHeight="1">
      <c r="B1151" s="147"/>
      <c r="C1151" s="191"/>
    </row>
    <row r="1152" spans="2:3" s="144" customFormat="1" ht="30" customHeight="1">
      <c r="B1152" s="147"/>
      <c r="C1152" s="191"/>
    </row>
    <row r="1153" spans="2:3" s="144" customFormat="1" ht="30" customHeight="1">
      <c r="B1153" s="147"/>
      <c r="C1153" s="191"/>
    </row>
    <row r="1154" spans="2:3" s="144" customFormat="1" ht="30" customHeight="1">
      <c r="B1154" s="147"/>
      <c r="C1154" s="191"/>
    </row>
    <row r="1155" spans="2:3" s="144" customFormat="1" ht="30" customHeight="1">
      <c r="B1155" s="147"/>
      <c r="C1155" s="191"/>
    </row>
    <row r="1156" spans="2:3" s="144" customFormat="1" ht="30" customHeight="1">
      <c r="B1156" s="147"/>
      <c r="C1156" s="191"/>
    </row>
    <row r="1157" spans="2:3" s="144" customFormat="1" ht="30" customHeight="1">
      <c r="B1157" s="147"/>
      <c r="C1157" s="191"/>
    </row>
    <row r="1158" spans="2:3" s="144" customFormat="1" ht="30" customHeight="1">
      <c r="B1158" s="147"/>
      <c r="C1158" s="191"/>
    </row>
    <row r="1159" spans="2:3" s="144" customFormat="1" ht="30" customHeight="1">
      <c r="B1159" s="147"/>
      <c r="C1159" s="191"/>
    </row>
    <row r="1160" spans="2:3" s="144" customFormat="1" ht="30" customHeight="1">
      <c r="B1160" s="147"/>
      <c r="C1160" s="191"/>
    </row>
    <row r="1161" spans="2:3" s="144" customFormat="1" ht="30" customHeight="1">
      <c r="B1161" s="147"/>
      <c r="C1161" s="191"/>
    </row>
    <row r="1162" spans="2:3" s="144" customFormat="1" ht="30" customHeight="1">
      <c r="B1162" s="147"/>
      <c r="C1162" s="191"/>
    </row>
    <row r="1163" spans="2:3" s="144" customFormat="1" ht="30" customHeight="1">
      <c r="B1163" s="147"/>
      <c r="C1163" s="191"/>
    </row>
    <row r="1164" spans="2:3" s="144" customFormat="1" ht="30" customHeight="1">
      <c r="B1164" s="147"/>
      <c r="C1164" s="191"/>
    </row>
    <row r="1165" spans="2:3" s="144" customFormat="1" ht="30" customHeight="1">
      <c r="B1165" s="147"/>
      <c r="C1165" s="191"/>
    </row>
    <row r="1166" spans="2:3" s="144" customFormat="1" ht="30" customHeight="1">
      <c r="B1166" s="147"/>
      <c r="C1166" s="191"/>
    </row>
    <row r="1167" spans="2:3" s="144" customFormat="1" ht="30" customHeight="1">
      <c r="B1167" s="147"/>
      <c r="C1167" s="191"/>
    </row>
    <row r="1168" spans="2:3" s="144" customFormat="1" ht="30" customHeight="1">
      <c r="B1168" s="147"/>
      <c r="C1168" s="191"/>
    </row>
    <row r="1169" spans="2:3" s="144" customFormat="1" ht="30" customHeight="1">
      <c r="B1169" s="147"/>
      <c r="C1169" s="191"/>
    </row>
    <row r="1170" spans="2:3" s="144" customFormat="1" ht="30" customHeight="1">
      <c r="B1170" s="147"/>
      <c r="C1170" s="191"/>
    </row>
    <row r="1171" spans="2:3" s="144" customFormat="1" ht="30" customHeight="1">
      <c r="B1171" s="147"/>
      <c r="C1171" s="191"/>
    </row>
    <row r="1172" spans="2:3" s="144" customFormat="1" ht="30" customHeight="1">
      <c r="B1172" s="147"/>
      <c r="C1172" s="191"/>
    </row>
    <row r="1173" spans="2:3" s="144" customFormat="1" ht="30" customHeight="1">
      <c r="B1173" s="147"/>
      <c r="C1173" s="191"/>
    </row>
    <row r="1174" spans="2:3" s="144" customFormat="1" ht="30" customHeight="1">
      <c r="B1174" s="147"/>
      <c r="C1174" s="191"/>
    </row>
    <row r="1175" spans="2:3" s="144" customFormat="1" ht="30" customHeight="1">
      <c r="B1175" s="147"/>
      <c r="C1175" s="191"/>
    </row>
    <row r="1176" spans="2:3" s="144" customFormat="1" ht="30" customHeight="1">
      <c r="B1176" s="147"/>
      <c r="C1176" s="191"/>
    </row>
    <row r="1177" spans="2:3" s="144" customFormat="1" ht="30" customHeight="1">
      <c r="B1177" s="147"/>
      <c r="C1177" s="191"/>
    </row>
    <row r="1178" spans="2:3" s="144" customFormat="1" ht="30" customHeight="1">
      <c r="B1178" s="147"/>
      <c r="C1178" s="191"/>
    </row>
    <row r="1179" spans="2:3" s="144" customFormat="1" ht="30" customHeight="1">
      <c r="B1179" s="147"/>
      <c r="C1179" s="191"/>
    </row>
    <row r="1180" spans="2:3" s="144" customFormat="1" ht="30" customHeight="1">
      <c r="B1180" s="147"/>
      <c r="C1180" s="191"/>
    </row>
    <row r="1181" spans="2:3" s="144" customFormat="1" ht="30" customHeight="1">
      <c r="B1181" s="147"/>
      <c r="C1181" s="191"/>
    </row>
    <row r="1182" spans="2:3" s="144" customFormat="1" ht="30" customHeight="1">
      <c r="B1182" s="147"/>
      <c r="C1182" s="191"/>
    </row>
    <row r="1183" spans="2:3" s="144" customFormat="1" ht="30" customHeight="1">
      <c r="B1183" s="147"/>
      <c r="C1183" s="191"/>
    </row>
    <row r="1184" spans="2:3" s="144" customFormat="1" ht="30" customHeight="1">
      <c r="B1184" s="147"/>
      <c r="C1184" s="191"/>
    </row>
    <row r="1185" spans="2:3" s="144" customFormat="1" ht="30" customHeight="1">
      <c r="B1185" s="147"/>
      <c r="C1185" s="191"/>
    </row>
    <row r="1186" spans="2:3" s="144" customFormat="1" ht="30" customHeight="1">
      <c r="B1186" s="147"/>
      <c r="C1186" s="191"/>
    </row>
    <row r="1187" spans="2:3" s="144" customFormat="1" ht="30" customHeight="1">
      <c r="B1187" s="147"/>
      <c r="C1187" s="191"/>
    </row>
    <row r="1188" spans="2:3" s="144" customFormat="1" ht="30" customHeight="1">
      <c r="B1188" s="147"/>
      <c r="C1188" s="191"/>
    </row>
    <row r="1189" spans="2:3" s="144" customFormat="1" ht="30" customHeight="1">
      <c r="B1189" s="147"/>
      <c r="C1189" s="191"/>
    </row>
    <row r="1190" spans="2:3" s="144" customFormat="1" ht="30" customHeight="1">
      <c r="B1190" s="147"/>
      <c r="C1190" s="191"/>
    </row>
    <row r="1191" spans="2:3" s="144" customFormat="1" ht="30" customHeight="1">
      <c r="B1191" s="147"/>
      <c r="C1191" s="191"/>
    </row>
    <row r="1192" spans="2:3" s="144" customFormat="1" ht="30" customHeight="1">
      <c r="B1192" s="147"/>
      <c r="C1192" s="191"/>
    </row>
    <row r="1193" spans="2:3" s="144" customFormat="1" ht="30" customHeight="1">
      <c r="B1193" s="147"/>
      <c r="C1193" s="191"/>
    </row>
    <row r="1194" spans="2:3" s="144" customFormat="1" ht="30" customHeight="1">
      <c r="B1194" s="147"/>
      <c r="C1194" s="191"/>
    </row>
    <row r="1195" spans="2:3" s="144" customFormat="1" ht="30" customHeight="1">
      <c r="B1195" s="147"/>
      <c r="C1195" s="191"/>
    </row>
    <row r="1196" spans="2:3" s="144" customFormat="1" ht="30" customHeight="1">
      <c r="B1196" s="147"/>
      <c r="C1196" s="191"/>
    </row>
    <row r="1197" spans="2:3" s="144" customFormat="1" ht="30" customHeight="1">
      <c r="B1197" s="147"/>
      <c r="C1197" s="191"/>
    </row>
    <row r="1198" spans="2:3" s="144" customFormat="1" ht="30" customHeight="1">
      <c r="B1198" s="147"/>
      <c r="C1198" s="191"/>
    </row>
    <row r="1199" spans="2:3" s="144" customFormat="1" ht="30" customHeight="1">
      <c r="B1199" s="147"/>
      <c r="C1199" s="191"/>
    </row>
    <row r="1200" spans="2:3" s="144" customFormat="1" ht="30" customHeight="1">
      <c r="B1200" s="147"/>
      <c r="C1200" s="191"/>
    </row>
    <row r="1201" spans="2:3" s="144" customFormat="1" ht="30" customHeight="1">
      <c r="B1201" s="147"/>
      <c r="C1201" s="191"/>
    </row>
    <row r="1202" spans="2:3" s="144" customFormat="1" ht="30" customHeight="1">
      <c r="B1202" s="147"/>
      <c r="C1202" s="191"/>
    </row>
    <row r="1203" spans="2:3" s="144" customFormat="1" ht="30" customHeight="1">
      <c r="B1203" s="147"/>
      <c r="C1203" s="191"/>
    </row>
    <row r="1204" spans="2:3" s="144" customFormat="1" ht="30" customHeight="1">
      <c r="B1204" s="147"/>
      <c r="C1204" s="191"/>
    </row>
    <row r="1205" spans="2:3" s="144" customFormat="1" ht="30" customHeight="1">
      <c r="B1205" s="147"/>
      <c r="C1205" s="191"/>
    </row>
    <row r="1206" spans="2:3" s="144" customFormat="1" ht="30" customHeight="1">
      <c r="B1206" s="147"/>
      <c r="C1206" s="191"/>
    </row>
    <row r="1207" spans="2:3" s="144" customFormat="1" ht="30" customHeight="1">
      <c r="B1207" s="147"/>
      <c r="C1207" s="191"/>
    </row>
    <row r="1208" spans="2:3" s="144" customFormat="1" ht="30" customHeight="1">
      <c r="B1208" s="147"/>
      <c r="C1208" s="191"/>
    </row>
    <row r="1209" spans="2:3" s="144" customFormat="1" ht="30" customHeight="1">
      <c r="B1209" s="147"/>
      <c r="C1209" s="191"/>
    </row>
    <row r="1210" spans="2:3" s="144" customFormat="1" ht="30" customHeight="1">
      <c r="B1210" s="147"/>
      <c r="C1210" s="191"/>
    </row>
    <row r="1211" spans="2:3" s="144" customFormat="1" ht="30" customHeight="1">
      <c r="B1211" s="147"/>
      <c r="C1211" s="191"/>
    </row>
    <row r="1212" spans="2:3" s="144" customFormat="1" ht="30" customHeight="1">
      <c r="B1212" s="147"/>
      <c r="C1212" s="191"/>
    </row>
    <row r="1213" spans="2:3" s="144" customFormat="1" ht="30" customHeight="1">
      <c r="B1213" s="147"/>
      <c r="C1213" s="191"/>
    </row>
    <row r="1214" spans="2:3" s="144" customFormat="1" ht="30" customHeight="1">
      <c r="B1214" s="147"/>
      <c r="C1214" s="191"/>
    </row>
    <row r="1215" spans="2:3" s="144" customFormat="1" ht="30" customHeight="1">
      <c r="B1215" s="147"/>
      <c r="C1215" s="191"/>
    </row>
    <row r="1216" spans="2:3" s="144" customFormat="1" ht="30" customHeight="1">
      <c r="B1216" s="147"/>
      <c r="C1216" s="191"/>
    </row>
    <row r="1217" spans="2:3" s="144" customFormat="1" ht="30" customHeight="1">
      <c r="B1217" s="147"/>
      <c r="C1217" s="191"/>
    </row>
    <row r="1218" spans="2:3" s="144" customFormat="1" ht="30" customHeight="1">
      <c r="B1218" s="147"/>
      <c r="C1218" s="191"/>
    </row>
    <row r="1219" spans="2:3" s="144" customFormat="1" ht="30" customHeight="1">
      <c r="B1219" s="147"/>
      <c r="C1219" s="191"/>
    </row>
    <row r="1220" spans="2:3" s="144" customFormat="1" ht="30" customHeight="1">
      <c r="B1220" s="147"/>
      <c r="C1220" s="191"/>
    </row>
    <row r="1221" spans="2:3" s="144" customFormat="1" ht="30" customHeight="1">
      <c r="B1221" s="147"/>
      <c r="C1221" s="191"/>
    </row>
    <row r="1222" spans="2:3" s="144" customFormat="1" ht="30" customHeight="1">
      <c r="B1222" s="147"/>
      <c r="C1222" s="191"/>
    </row>
    <row r="1223" spans="2:3" s="144" customFormat="1" ht="30" customHeight="1">
      <c r="B1223" s="147"/>
      <c r="C1223" s="191"/>
    </row>
    <row r="1224" spans="2:3" s="144" customFormat="1" ht="30" customHeight="1">
      <c r="B1224" s="147"/>
      <c r="C1224" s="191"/>
    </row>
    <row r="1225" spans="2:3" s="144" customFormat="1" ht="30" customHeight="1">
      <c r="B1225" s="147"/>
      <c r="C1225" s="191"/>
    </row>
    <row r="1226" spans="2:3" s="144" customFormat="1" ht="30" customHeight="1">
      <c r="B1226" s="147"/>
      <c r="C1226" s="191"/>
    </row>
    <row r="1227" spans="2:3" s="144" customFormat="1" ht="30" customHeight="1">
      <c r="B1227" s="147"/>
      <c r="C1227" s="191"/>
    </row>
    <row r="1228" spans="2:3" s="144" customFormat="1" ht="30" customHeight="1">
      <c r="B1228" s="147"/>
      <c r="C1228" s="191"/>
    </row>
    <row r="1229" spans="2:3" s="144" customFormat="1" ht="30" customHeight="1">
      <c r="B1229" s="147"/>
      <c r="C1229" s="191"/>
    </row>
    <row r="1230" spans="2:3" s="144" customFormat="1" ht="30" customHeight="1">
      <c r="B1230" s="147"/>
      <c r="C1230" s="191"/>
    </row>
    <row r="1231" spans="2:3" s="144" customFormat="1" ht="30" customHeight="1">
      <c r="B1231" s="147"/>
      <c r="C1231" s="191"/>
    </row>
    <row r="1232" spans="2:3" s="144" customFormat="1" ht="30" customHeight="1">
      <c r="B1232" s="147"/>
      <c r="C1232" s="191"/>
    </row>
    <row r="1233" spans="2:3" s="144" customFormat="1" ht="30" customHeight="1">
      <c r="B1233" s="147"/>
      <c r="C1233" s="191"/>
    </row>
    <row r="1234" spans="2:3" s="144" customFormat="1" ht="30" customHeight="1">
      <c r="B1234" s="147"/>
      <c r="C1234" s="191"/>
    </row>
    <row r="1235" spans="2:3" s="144" customFormat="1" ht="30" customHeight="1">
      <c r="B1235" s="147"/>
      <c r="C1235" s="191"/>
    </row>
    <row r="1236" spans="2:3" s="144" customFormat="1" ht="30" customHeight="1">
      <c r="B1236" s="147"/>
      <c r="C1236" s="191"/>
    </row>
    <row r="1237" spans="2:3" s="144" customFormat="1" ht="30" customHeight="1">
      <c r="B1237" s="147"/>
      <c r="C1237" s="191"/>
    </row>
    <row r="1238" spans="2:3" s="144" customFormat="1" ht="30" customHeight="1">
      <c r="B1238" s="147"/>
      <c r="C1238" s="191"/>
    </row>
    <row r="1239" spans="2:3" s="144" customFormat="1" ht="30" customHeight="1">
      <c r="B1239" s="147"/>
      <c r="C1239" s="191"/>
    </row>
    <row r="1240" spans="2:3" s="144" customFormat="1" ht="30" customHeight="1">
      <c r="B1240" s="147"/>
      <c r="C1240" s="191"/>
    </row>
    <row r="1241" spans="2:3" s="144" customFormat="1" ht="30" customHeight="1">
      <c r="B1241" s="147"/>
      <c r="C1241" s="191"/>
    </row>
    <row r="1242" spans="2:3" s="144" customFormat="1" ht="30" customHeight="1">
      <c r="B1242" s="147"/>
      <c r="C1242" s="191"/>
    </row>
    <row r="1243" spans="2:3" s="144" customFormat="1" ht="30" customHeight="1">
      <c r="B1243" s="147"/>
      <c r="C1243" s="191"/>
    </row>
    <row r="1244" spans="2:3" s="144" customFormat="1" ht="30" customHeight="1">
      <c r="B1244" s="147"/>
      <c r="C1244" s="191"/>
    </row>
    <row r="1245" spans="2:3" s="144" customFormat="1" ht="30" customHeight="1">
      <c r="B1245" s="147"/>
      <c r="C1245" s="191"/>
    </row>
    <row r="1246" spans="2:3" s="144" customFormat="1" ht="30" customHeight="1">
      <c r="B1246" s="147"/>
      <c r="C1246" s="191"/>
    </row>
    <row r="1247" spans="2:3" s="144" customFormat="1" ht="30" customHeight="1">
      <c r="B1247" s="147"/>
      <c r="C1247" s="191"/>
    </row>
    <row r="1248" spans="2:3" s="144" customFormat="1" ht="30" customHeight="1">
      <c r="B1248" s="147"/>
      <c r="C1248" s="191"/>
    </row>
    <row r="1249" spans="2:3" s="144" customFormat="1" ht="30" customHeight="1">
      <c r="B1249" s="147"/>
      <c r="C1249" s="191"/>
    </row>
    <row r="1250" spans="2:3" s="144" customFormat="1" ht="30" customHeight="1">
      <c r="B1250" s="147"/>
      <c r="C1250" s="191"/>
    </row>
    <row r="1251" spans="2:3" s="144" customFormat="1" ht="30" customHeight="1">
      <c r="B1251" s="147"/>
      <c r="C1251" s="191"/>
    </row>
    <row r="1252" spans="2:3" s="144" customFormat="1" ht="30" customHeight="1">
      <c r="B1252" s="147"/>
      <c r="C1252" s="191"/>
    </row>
    <row r="1253" spans="2:3" s="144" customFormat="1" ht="30" customHeight="1">
      <c r="B1253" s="147"/>
      <c r="C1253" s="191"/>
    </row>
    <row r="1254" spans="2:3" s="144" customFormat="1" ht="30" customHeight="1">
      <c r="B1254" s="147"/>
      <c r="C1254" s="191"/>
    </row>
    <row r="1255" spans="2:3" s="144" customFormat="1" ht="30" customHeight="1">
      <c r="B1255" s="147"/>
      <c r="C1255" s="191"/>
    </row>
    <row r="1256" spans="2:3" s="144" customFormat="1" ht="30" customHeight="1">
      <c r="B1256" s="147"/>
      <c r="C1256" s="191"/>
    </row>
    <row r="1257" spans="2:3" s="144" customFormat="1" ht="30" customHeight="1">
      <c r="B1257" s="147"/>
      <c r="C1257" s="191"/>
    </row>
    <row r="1258" spans="2:3" s="144" customFormat="1" ht="30" customHeight="1">
      <c r="B1258" s="147"/>
      <c r="C1258" s="191"/>
    </row>
    <row r="1259" spans="2:3" s="144" customFormat="1" ht="30" customHeight="1">
      <c r="B1259" s="147"/>
      <c r="C1259" s="191"/>
    </row>
    <row r="1260" spans="2:3" s="144" customFormat="1" ht="30" customHeight="1">
      <c r="B1260" s="147"/>
      <c r="C1260" s="191"/>
    </row>
    <row r="1261" spans="2:3" s="144" customFormat="1" ht="30" customHeight="1">
      <c r="B1261" s="147"/>
      <c r="C1261" s="191"/>
    </row>
    <row r="1262" spans="2:3" s="144" customFormat="1" ht="30" customHeight="1">
      <c r="B1262" s="147"/>
      <c r="C1262" s="191"/>
    </row>
    <row r="1263" spans="2:3" s="144" customFormat="1" ht="30" customHeight="1">
      <c r="B1263" s="147"/>
      <c r="C1263" s="191"/>
    </row>
    <row r="1264" spans="2:3" s="144" customFormat="1" ht="30" customHeight="1">
      <c r="B1264" s="147"/>
      <c r="C1264" s="191"/>
    </row>
    <row r="1265" spans="2:3" s="144" customFormat="1" ht="30" customHeight="1">
      <c r="B1265" s="147"/>
      <c r="C1265" s="191"/>
    </row>
    <row r="1266" spans="2:3" s="144" customFormat="1" ht="30" customHeight="1">
      <c r="B1266" s="147"/>
      <c r="C1266" s="191"/>
    </row>
    <row r="1267" spans="2:3" s="144" customFormat="1" ht="30" customHeight="1">
      <c r="B1267" s="147"/>
      <c r="C1267" s="191"/>
    </row>
    <row r="1268" spans="2:3" s="144" customFormat="1" ht="30" customHeight="1">
      <c r="B1268" s="147"/>
      <c r="C1268" s="191"/>
    </row>
    <row r="1269" spans="2:3" s="144" customFormat="1" ht="30" customHeight="1">
      <c r="B1269" s="147"/>
      <c r="C1269" s="191"/>
    </row>
    <row r="1270" spans="2:3" s="144" customFormat="1" ht="30" customHeight="1">
      <c r="B1270" s="147"/>
      <c r="C1270" s="191"/>
    </row>
    <row r="1271" spans="2:3" s="144" customFormat="1" ht="30" customHeight="1">
      <c r="B1271" s="147"/>
      <c r="C1271" s="191"/>
    </row>
    <row r="1272" spans="2:3" s="144" customFormat="1" ht="30" customHeight="1">
      <c r="B1272" s="147"/>
      <c r="C1272" s="191"/>
    </row>
    <row r="1273" spans="2:3" s="144" customFormat="1" ht="30" customHeight="1">
      <c r="B1273" s="147"/>
      <c r="C1273" s="191"/>
    </row>
    <row r="1274" spans="2:3" s="144" customFormat="1" ht="30" customHeight="1">
      <c r="B1274" s="147"/>
      <c r="C1274" s="191"/>
    </row>
    <row r="1275" spans="2:3" s="144" customFormat="1" ht="30" customHeight="1">
      <c r="B1275" s="147"/>
      <c r="C1275" s="191"/>
    </row>
    <row r="1276" spans="2:3" s="144" customFormat="1" ht="30" customHeight="1">
      <c r="B1276" s="147"/>
      <c r="C1276" s="191"/>
    </row>
    <row r="1277" spans="2:3" s="144" customFormat="1" ht="30" customHeight="1">
      <c r="B1277" s="147"/>
      <c r="C1277" s="191"/>
    </row>
    <row r="1278" spans="2:3" s="144" customFormat="1" ht="30" customHeight="1">
      <c r="B1278" s="147"/>
      <c r="C1278" s="191"/>
    </row>
    <row r="1279" spans="2:3" s="144" customFormat="1" ht="30" customHeight="1">
      <c r="B1279" s="147"/>
      <c r="C1279" s="191"/>
    </row>
    <row r="1280" spans="2:3" s="144" customFormat="1" ht="30" customHeight="1">
      <c r="B1280" s="147"/>
      <c r="C1280" s="191"/>
    </row>
    <row r="1281" spans="2:3" s="144" customFormat="1" ht="30" customHeight="1">
      <c r="B1281" s="147"/>
      <c r="C1281" s="191"/>
    </row>
    <row r="1282" spans="2:3" s="144" customFormat="1" ht="30" customHeight="1">
      <c r="B1282" s="147"/>
      <c r="C1282" s="191"/>
    </row>
    <row r="1283" spans="2:3" s="144" customFormat="1" ht="30" customHeight="1">
      <c r="B1283" s="147"/>
      <c r="C1283" s="191"/>
    </row>
    <row r="1284" spans="2:3" s="144" customFormat="1" ht="30" customHeight="1">
      <c r="B1284" s="147"/>
      <c r="C1284" s="191"/>
    </row>
    <row r="1285" spans="2:3" s="144" customFormat="1" ht="30" customHeight="1">
      <c r="B1285" s="147"/>
      <c r="C1285" s="191"/>
    </row>
    <row r="1286" spans="2:3" s="144" customFormat="1" ht="30" customHeight="1">
      <c r="B1286" s="147"/>
      <c r="C1286" s="191"/>
    </row>
    <row r="1287" spans="2:3" s="144" customFormat="1" ht="30" customHeight="1">
      <c r="B1287" s="147"/>
      <c r="C1287" s="191"/>
    </row>
    <row r="1288" spans="2:3" s="144" customFormat="1" ht="30" customHeight="1">
      <c r="B1288" s="147"/>
      <c r="C1288" s="191"/>
    </row>
    <row r="1289" spans="2:3" s="144" customFormat="1" ht="30" customHeight="1">
      <c r="B1289" s="147"/>
      <c r="C1289" s="191"/>
    </row>
    <row r="1290" spans="2:3" s="144" customFormat="1" ht="30" customHeight="1">
      <c r="B1290" s="147"/>
      <c r="C1290" s="191"/>
    </row>
    <row r="1291" spans="2:3" s="144" customFormat="1" ht="30" customHeight="1">
      <c r="B1291" s="147"/>
      <c r="C1291" s="191"/>
    </row>
    <row r="1292" spans="2:3" s="144" customFormat="1" ht="30" customHeight="1">
      <c r="B1292" s="147"/>
      <c r="C1292" s="191"/>
    </row>
    <row r="1293" spans="2:3" s="144" customFormat="1" ht="30" customHeight="1">
      <c r="B1293" s="147"/>
      <c r="C1293" s="191"/>
    </row>
    <row r="1294" spans="2:3" s="144" customFormat="1" ht="30" customHeight="1">
      <c r="B1294" s="147"/>
      <c r="C1294" s="191"/>
    </row>
    <row r="1295" spans="2:3" s="144" customFormat="1" ht="30" customHeight="1">
      <c r="B1295" s="147"/>
      <c r="C1295" s="191"/>
    </row>
    <row r="1296" spans="2:3" s="144" customFormat="1" ht="30" customHeight="1">
      <c r="B1296" s="147"/>
      <c r="C1296" s="191"/>
    </row>
    <row r="1297" spans="2:3" s="144" customFormat="1" ht="30" customHeight="1">
      <c r="B1297" s="147"/>
      <c r="C1297" s="191"/>
    </row>
    <row r="1298" spans="2:3" s="144" customFormat="1" ht="30" customHeight="1">
      <c r="B1298" s="147"/>
      <c r="C1298" s="191"/>
    </row>
    <row r="1299" spans="2:3" s="144" customFormat="1" ht="30" customHeight="1">
      <c r="B1299" s="147"/>
      <c r="C1299" s="191"/>
    </row>
    <row r="1300" spans="2:3" s="144" customFormat="1" ht="30" customHeight="1">
      <c r="B1300" s="147"/>
      <c r="C1300" s="191"/>
    </row>
    <row r="1301" spans="2:3" s="144" customFormat="1" ht="30" customHeight="1">
      <c r="B1301" s="147"/>
      <c r="C1301" s="191"/>
    </row>
    <row r="1302" spans="2:3" s="144" customFormat="1" ht="30" customHeight="1">
      <c r="B1302" s="147"/>
      <c r="C1302" s="191"/>
    </row>
    <row r="1303" spans="2:3" s="144" customFormat="1" ht="30" customHeight="1">
      <c r="B1303" s="147"/>
      <c r="C1303" s="191"/>
    </row>
    <row r="1304" spans="2:3" s="144" customFormat="1" ht="30" customHeight="1">
      <c r="B1304" s="147"/>
      <c r="C1304" s="191"/>
    </row>
    <row r="1305" spans="2:3" s="144" customFormat="1" ht="30" customHeight="1">
      <c r="B1305" s="147"/>
      <c r="C1305" s="191"/>
    </row>
    <row r="1306" spans="2:3" s="144" customFormat="1" ht="30" customHeight="1">
      <c r="B1306" s="147"/>
      <c r="C1306" s="191"/>
    </row>
    <row r="1307" spans="2:3" s="144" customFormat="1" ht="30" customHeight="1">
      <c r="B1307" s="147"/>
      <c r="C1307" s="191"/>
    </row>
    <row r="1308" spans="2:3" s="144" customFormat="1" ht="30" customHeight="1">
      <c r="B1308" s="147"/>
      <c r="C1308" s="191"/>
    </row>
    <row r="1309" spans="2:3" s="144" customFormat="1" ht="30" customHeight="1">
      <c r="B1309" s="147"/>
      <c r="C1309" s="191"/>
    </row>
    <row r="1310" spans="2:3" s="144" customFormat="1" ht="30" customHeight="1">
      <c r="B1310" s="147"/>
      <c r="C1310" s="191"/>
    </row>
    <row r="1311" spans="2:3" s="144" customFormat="1" ht="30" customHeight="1">
      <c r="B1311" s="147"/>
      <c r="C1311" s="191"/>
    </row>
    <row r="1312" spans="2:3" s="144" customFormat="1" ht="30" customHeight="1">
      <c r="B1312" s="147"/>
      <c r="C1312" s="191"/>
    </row>
    <row r="1313" spans="2:3" s="144" customFormat="1" ht="30" customHeight="1">
      <c r="B1313" s="147"/>
      <c r="C1313" s="191"/>
    </row>
    <row r="1314" spans="2:3" s="144" customFormat="1" ht="30" customHeight="1">
      <c r="B1314" s="147"/>
      <c r="C1314" s="191"/>
    </row>
    <row r="1315" spans="2:3" s="144" customFormat="1" ht="30" customHeight="1">
      <c r="B1315" s="147"/>
      <c r="C1315" s="191"/>
    </row>
    <row r="1316" spans="2:3" s="144" customFormat="1" ht="30" customHeight="1">
      <c r="B1316" s="147"/>
      <c r="C1316" s="191"/>
    </row>
    <row r="1317" spans="2:3" s="144" customFormat="1" ht="30" customHeight="1">
      <c r="B1317" s="147"/>
      <c r="C1317" s="191"/>
    </row>
    <row r="1318" spans="2:3" s="144" customFormat="1" ht="30" customHeight="1">
      <c r="B1318" s="147"/>
      <c r="C1318" s="191"/>
    </row>
    <row r="1319" spans="2:3" s="144" customFormat="1" ht="30" customHeight="1">
      <c r="B1319" s="147"/>
      <c r="C1319" s="191"/>
    </row>
    <row r="1320" spans="2:3" s="144" customFormat="1" ht="30" customHeight="1">
      <c r="B1320" s="147"/>
      <c r="C1320" s="191"/>
    </row>
    <row r="1321" spans="2:3" s="144" customFormat="1" ht="30" customHeight="1">
      <c r="B1321" s="147"/>
      <c r="C1321" s="191"/>
    </row>
    <row r="1322" spans="2:3" s="144" customFormat="1" ht="30" customHeight="1">
      <c r="B1322" s="147"/>
      <c r="C1322" s="191"/>
    </row>
    <row r="1323" spans="2:3" s="144" customFormat="1" ht="30" customHeight="1">
      <c r="B1323" s="147"/>
      <c r="C1323" s="191"/>
    </row>
    <row r="1324" spans="2:3" s="144" customFormat="1" ht="30" customHeight="1">
      <c r="B1324" s="147"/>
      <c r="C1324" s="191"/>
    </row>
    <row r="1325" spans="2:3" s="144" customFormat="1" ht="30" customHeight="1">
      <c r="B1325" s="147"/>
      <c r="C1325" s="191"/>
    </row>
    <row r="1326" spans="2:3" s="144" customFormat="1" ht="30" customHeight="1">
      <c r="B1326" s="147"/>
      <c r="C1326" s="191"/>
    </row>
    <row r="1327" spans="2:3" s="144" customFormat="1" ht="30" customHeight="1">
      <c r="B1327" s="147"/>
      <c r="C1327" s="191"/>
    </row>
    <row r="1328" spans="2:3" s="144" customFormat="1" ht="30" customHeight="1">
      <c r="B1328" s="147"/>
      <c r="C1328" s="191"/>
    </row>
    <row r="1329" spans="2:3" s="144" customFormat="1" ht="30" customHeight="1">
      <c r="B1329" s="147"/>
      <c r="C1329" s="191"/>
    </row>
    <row r="1330" spans="2:3" s="144" customFormat="1" ht="30" customHeight="1">
      <c r="B1330" s="147"/>
      <c r="C1330" s="191"/>
    </row>
    <row r="1331" spans="2:3" s="144" customFormat="1" ht="30" customHeight="1">
      <c r="B1331" s="147"/>
      <c r="C1331" s="191"/>
    </row>
    <row r="1332" spans="2:3" s="144" customFormat="1" ht="30" customHeight="1">
      <c r="B1332" s="147"/>
      <c r="C1332" s="191"/>
    </row>
    <row r="1333" spans="2:3" s="144" customFormat="1" ht="30" customHeight="1">
      <c r="B1333" s="147"/>
      <c r="C1333" s="191"/>
    </row>
    <row r="1334" spans="2:3" s="144" customFormat="1" ht="30" customHeight="1">
      <c r="B1334" s="147"/>
      <c r="C1334" s="191"/>
    </row>
    <row r="1335" spans="2:3" s="144" customFormat="1" ht="30" customHeight="1">
      <c r="B1335" s="147"/>
      <c r="C1335" s="191"/>
    </row>
    <row r="1336" spans="2:3" s="144" customFormat="1" ht="30" customHeight="1">
      <c r="B1336" s="147"/>
      <c r="C1336" s="191"/>
    </row>
    <row r="1337" spans="2:3" s="144" customFormat="1" ht="30" customHeight="1">
      <c r="B1337" s="147"/>
      <c r="C1337" s="191"/>
    </row>
    <row r="1338" spans="2:3" s="144" customFormat="1" ht="30" customHeight="1">
      <c r="B1338" s="147"/>
      <c r="C1338" s="191"/>
    </row>
    <row r="1339" spans="2:3" s="144" customFormat="1" ht="30" customHeight="1">
      <c r="B1339" s="147"/>
      <c r="C1339" s="191"/>
    </row>
    <row r="1340" spans="2:3" s="144" customFormat="1" ht="30" customHeight="1">
      <c r="B1340" s="147"/>
      <c r="C1340" s="191"/>
    </row>
    <row r="1341" spans="2:3" s="144" customFormat="1" ht="30" customHeight="1">
      <c r="B1341" s="147"/>
      <c r="C1341" s="191"/>
    </row>
    <row r="1342" spans="2:3" s="144" customFormat="1" ht="30" customHeight="1">
      <c r="B1342" s="147"/>
      <c r="C1342" s="191"/>
    </row>
    <row r="1343" spans="2:3" s="144" customFormat="1" ht="30" customHeight="1">
      <c r="B1343" s="147"/>
      <c r="C1343" s="191"/>
    </row>
    <row r="1344" spans="2:3" s="144" customFormat="1" ht="30" customHeight="1">
      <c r="B1344" s="147"/>
      <c r="C1344" s="191"/>
    </row>
    <row r="1345" spans="2:3" s="144" customFormat="1" ht="30" customHeight="1">
      <c r="B1345" s="147"/>
      <c r="C1345" s="191"/>
    </row>
    <row r="1346" spans="2:3" s="144" customFormat="1" ht="30" customHeight="1">
      <c r="B1346" s="147"/>
      <c r="C1346" s="191"/>
    </row>
    <row r="1347" spans="2:3" s="144" customFormat="1" ht="30" customHeight="1">
      <c r="B1347" s="147"/>
      <c r="C1347" s="191"/>
    </row>
    <row r="1348" spans="2:3" s="144" customFormat="1" ht="30" customHeight="1">
      <c r="B1348" s="147"/>
      <c r="C1348" s="191"/>
    </row>
    <row r="1349" spans="2:3" s="144" customFormat="1" ht="30" customHeight="1">
      <c r="B1349" s="147"/>
      <c r="C1349" s="191"/>
    </row>
    <row r="1350" spans="2:3" s="144" customFormat="1" ht="30" customHeight="1">
      <c r="B1350" s="147"/>
      <c r="C1350" s="191"/>
    </row>
    <row r="1351" spans="2:3" s="144" customFormat="1" ht="30" customHeight="1">
      <c r="B1351" s="147"/>
      <c r="C1351" s="191"/>
    </row>
    <row r="1352" spans="2:3" s="144" customFormat="1" ht="30" customHeight="1">
      <c r="B1352" s="147"/>
      <c r="C1352" s="191"/>
    </row>
    <row r="1353" spans="2:3" s="144" customFormat="1" ht="30" customHeight="1">
      <c r="B1353" s="147"/>
      <c r="C1353" s="191"/>
    </row>
    <row r="1354" spans="2:3" s="144" customFormat="1" ht="30" customHeight="1">
      <c r="B1354" s="147"/>
      <c r="C1354" s="191"/>
    </row>
    <row r="1355" spans="2:3" s="144" customFormat="1" ht="30" customHeight="1">
      <c r="B1355" s="147"/>
      <c r="C1355" s="191"/>
    </row>
    <row r="1356" spans="2:3" s="144" customFormat="1" ht="30" customHeight="1">
      <c r="B1356" s="147"/>
      <c r="C1356" s="191"/>
    </row>
    <row r="1357" spans="2:3" s="144" customFormat="1" ht="30" customHeight="1">
      <c r="B1357" s="147"/>
      <c r="C1357" s="191"/>
    </row>
    <row r="1358" spans="2:3" s="144" customFormat="1" ht="30" customHeight="1">
      <c r="B1358" s="147"/>
      <c r="C1358" s="191"/>
    </row>
    <row r="1359" spans="2:3" s="144" customFormat="1" ht="30" customHeight="1">
      <c r="B1359" s="147"/>
      <c r="C1359" s="191"/>
    </row>
    <row r="1360" spans="2:3" s="144" customFormat="1" ht="30" customHeight="1">
      <c r="B1360" s="147"/>
      <c r="C1360" s="191"/>
    </row>
    <row r="1361" spans="2:3" s="144" customFormat="1" ht="30" customHeight="1">
      <c r="B1361" s="147"/>
      <c r="C1361" s="191"/>
    </row>
    <row r="1362" spans="2:3" s="144" customFormat="1" ht="30" customHeight="1">
      <c r="B1362" s="147"/>
      <c r="C1362" s="191"/>
    </row>
    <row r="1363" spans="2:3" s="144" customFormat="1" ht="30" customHeight="1">
      <c r="B1363" s="147"/>
      <c r="C1363" s="191"/>
    </row>
    <row r="1364" spans="2:3" s="144" customFormat="1" ht="30" customHeight="1">
      <c r="B1364" s="147"/>
      <c r="C1364" s="191"/>
    </row>
    <row r="1365" spans="2:3" s="144" customFormat="1" ht="30" customHeight="1">
      <c r="B1365" s="147"/>
      <c r="C1365" s="191"/>
    </row>
    <row r="1366" spans="2:3" s="144" customFormat="1" ht="30" customHeight="1">
      <c r="B1366" s="147"/>
      <c r="C1366" s="191"/>
    </row>
    <row r="1367" spans="2:3" s="144" customFormat="1" ht="30" customHeight="1">
      <c r="B1367" s="147"/>
      <c r="C1367" s="191"/>
    </row>
    <row r="1368" spans="2:3" s="144" customFormat="1" ht="30" customHeight="1">
      <c r="B1368" s="147"/>
      <c r="C1368" s="191"/>
    </row>
    <row r="1369" spans="2:3" s="144" customFormat="1" ht="30" customHeight="1">
      <c r="B1369" s="147"/>
      <c r="C1369" s="191"/>
    </row>
    <row r="1370" spans="2:3" s="144" customFormat="1" ht="30" customHeight="1">
      <c r="B1370" s="147"/>
      <c r="C1370" s="191"/>
    </row>
    <row r="1371" spans="2:3" s="144" customFormat="1" ht="30" customHeight="1">
      <c r="B1371" s="147"/>
      <c r="C1371" s="191"/>
    </row>
    <row r="1372" spans="2:3" s="144" customFormat="1" ht="30" customHeight="1">
      <c r="B1372" s="147"/>
      <c r="C1372" s="191"/>
    </row>
    <row r="1373" spans="2:3" s="144" customFormat="1" ht="30" customHeight="1">
      <c r="B1373" s="147"/>
      <c r="C1373" s="191"/>
    </row>
    <row r="1374" spans="2:3" s="144" customFormat="1" ht="30" customHeight="1">
      <c r="B1374" s="147"/>
      <c r="C1374" s="191"/>
    </row>
    <row r="1375" spans="2:3" s="144" customFormat="1" ht="30" customHeight="1">
      <c r="B1375" s="147"/>
      <c r="C1375" s="191"/>
    </row>
    <row r="1376" spans="2:3" s="144" customFormat="1" ht="30" customHeight="1">
      <c r="B1376" s="147"/>
      <c r="C1376" s="191"/>
    </row>
    <row r="1377" spans="2:3" s="144" customFormat="1" ht="30" customHeight="1">
      <c r="B1377" s="147"/>
      <c r="C1377" s="191"/>
    </row>
    <row r="1378" spans="2:3" s="144" customFormat="1" ht="30" customHeight="1">
      <c r="B1378" s="147"/>
      <c r="C1378" s="191"/>
    </row>
    <row r="1379" spans="2:3" s="144" customFormat="1" ht="30" customHeight="1">
      <c r="B1379" s="147"/>
      <c r="C1379" s="191"/>
    </row>
    <row r="1380" spans="2:3" s="144" customFormat="1" ht="30" customHeight="1">
      <c r="B1380" s="147"/>
      <c r="C1380" s="191"/>
    </row>
    <row r="1381" spans="2:3" s="144" customFormat="1" ht="30" customHeight="1">
      <c r="B1381" s="147"/>
      <c r="C1381" s="191"/>
    </row>
    <row r="1382" spans="2:3" s="144" customFormat="1" ht="30" customHeight="1">
      <c r="B1382" s="147"/>
      <c r="C1382" s="191"/>
    </row>
    <row r="1383" spans="2:3" s="144" customFormat="1" ht="30" customHeight="1">
      <c r="B1383" s="147"/>
      <c r="C1383" s="191"/>
    </row>
    <row r="1384" spans="2:3" s="144" customFormat="1" ht="30" customHeight="1">
      <c r="B1384" s="147"/>
      <c r="C1384" s="191"/>
    </row>
    <row r="1385" spans="2:3" s="144" customFormat="1" ht="30" customHeight="1">
      <c r="B1385" s="147"/>
      <c r="C1385" s="191"/>
    </row>
    <row r="1386" spans="2:3" s="144" customFormat="1" ht="30" customHeight="1">
      <c r="B1386" s="147"/>
      <c r="C1386" s="191"/>
    </row>
    <row r="1387" spans="2:3" s="144" customFormat="1" ht="30" customHeight="1">
      <c r="B1387" s="147"/>
      <c r="C1387" s="191"/>
    </row>
    <row r="1388" spans="2:3" s="144" customFormat="1" ht="30" customHeight="1">
      <c r="B1388" s="147"/>
      <c r="C1388" s="191"/>
    </row>
    <row r="1389" spans="2:3" s="144" customFormat="1" ht="30" customHeight="1">
      <c r="B1389" s="147"/>
      <c r="C1389" s="191"/>
    </row>
    <row r="1390" spans="2:3" s="144" customFormat="1" ht="30" customHeight="1">
      <c r="B1390" s="147"/>
      <c r="C1390" s="191"/>
    </row>
    <row r="1391" spans="2:3" s="144" customFormat="1" ht="30" customHeight="1">
      <c r="B1391" s="147"/>
      <c r="C1391" s="191"/>
    </row>
    <row r="1392" spans="2:3" s="144" customFormat="1" ht="30" customHeight="1">
      <c r="B1392" s="147"/>
      <c r="C1392" s="191"/>
    </row>
    <row r="1393" spans="2:3" s="144" customFormat="1" ht="30" customHeight="1">
      <c r="B1393" s="147"/>
      <c r="C1393" s="191"/>
    </row>
    <row r="1394" spans="2:3" s="144" customFormat="1" ht="30" customHeight="1">
      <c r="B1394" s="147"/>
      <c r="C1394" s="191"/>
    </row>
    <row r="1395" spans="2:3" s="144" customFormat="1" ht="30" customHeight="1">
      <c r="B1395" s="147"/>
      <c r="C1395" s="191"/>
    </row>
    <row r="1396" spans="2:3" s="144" customFormat="1" ht="30" customHeight="1">
      <c r="B1396" s="147"/>
      <c r="C1396" s="191"/>
    </row>
    <row r="1397" spans="2:3" s="144" customFormat="1" ht="30" customHeight="1">
      <c r="B1397" s="147"/>
      <c r="C1397" s="191"/>
    </row>
    <row r="1398" spans="2:3" s="144" customFormat="1" ht="30" customHeight="1">
      <c r="B1398" s="147"/>
      <c r="C1398" s="191"/>
    </row>
    <row r="1399" spans="2:3" s="144" customFormat="1" ht="30" customHeight="1">
      <c r="B1399" s="147"/>
      <c r="C1399" s="191"/>
    </row>
    <row r="1400" spans="2:3" s="144" customFormat="1" ht="30" customHeight="1">
      <c r="B1400" s="147"/>
      <c r="C1400" s="191"/>
    </row>
    <row r="1401" spans="2:3" s="144" customFormat="1" ht="30" customHeight="1">
      <c r="B1401" s="147"/>
      <c r="C1401" s="191"/>
    </row>
    <row r="1402" spans="2:3" s="144" customFormat="1" ht="30" customHeight="1">
      <c r="B1402" s="147"/>
      <c r="C1402" s="191"/>
    </row>
    <row r="1403" spans="2:3" s="144" customFormat="1" ht="30" customHeight="1">
      <c r="B1403" s="147"/>
      <c r="C1403" s="191"/>
    </row>
    <row r="1404" spans="2:3" s="144" customFormat="1" ht="30" customHeight="1">
      <c r="B1404" s="147"/>
      <c r="C1404" s="191"/>
    </row>
    <row r="1405" spans="2:3" s="144" customFormat="1" ht="30" customHeight="1">
      <c r="B1405" s="147"/>
      <c r="C1405" s="191"/>
    </row>
    <row r="1406" spans="2:3" s="144" customFormat="1" ht="30" customHeight="1">
      <c r="B1406" s="147"/>
      <c r="C1406" s="191"/>
    </row>
    <row r="1407" spans="2:3" s="144" customFormat="1" ht="30" customHeight="1">
      <c r="B1407" s="147"/>
      <c r="C1407" s="191"/>
    </row>
    <row r="1408" spans="2:3" s="144" customFormat="1" ht="30" customHeight="1">
      <c r="B1408" s="147"/>
      <c r="C1408" s="191"/>
    </row>
    <row r="1409" spans="2:3" s="144" customFormat="1" ht="30" customHeight="1">
      <c r="B1409" s="147"/>
      <c r="C1409" s="191"/>
    </row>
    <row r="1410" spans="2:3" s="144" customFormat="1" ht="30" customHeight="1">
      <c r="B1410" s="147"/>
      <c r="C1410" s="191"/>
    </row>
    <row r="1411" spans="2:3" s="144" customFormat="1" ht="30" customHeight="1">
      <c r="B1411" s="147"/>
      <c r="C1411" s="191"/>
    </row>
    <row r="1412" spans="2:3" s="144" customFormat="1" ht="30" customHeight="1">
      <c r="B1412" s="147"/>
      <c r="C1412" s="191"/>
    </row>
    <row r="1413" spans="2:3" s="144" customFormat="1" ht="30" customHeight="1">
      <c r="B1413" s="147"/>
      <c r="C1413" s="191"/>
    </row>
    <row r="1414" spans="2:3" s="144" customFormat="1" ht="30" customHeight="1">
      <c r="B1414" s="147"/>
      <c r="C1414" s="191"/>
    </row>
    <row r="1415" spans="2:3" s="144" customFormat="1" ht="30" customHeight="1">
      <c r="B1415" s="147"/>
      <c r="C1415" s="191"/>
    </row>
    <row r="1416" spans="2:3" s="144" customFormat="1" ht="30" customHeight="1">
      <c r="B1416" s="147"/>
      <c r="C1416" s="191"/>
    </row>
    <row r="1417" spans="2:3" s="144" customFormat="1" ht="30" customHeight="1">
      <c r="B1417" s="147"/>
      <c r="C1417" s="191"/>
    </row>
    <row r="1418" spans="2:3" s="144" customFormat="1" ht="30" customHeight="1">
      <c r="B1418" s="147"/>
      <c r="C1418" s="191"/>
    </row>
    <row r="1419" spans="2:3" s="144" customFormat="1" ht="30" customHeight="1">
      <c r="B1419" s="147"/>
      <c r="C1419" s="191"/>
    </row>
    <row r="1420" spans="2:3" s="144" customFormat="1" ht="30" customHeight="1">
      <c r="B1420" s="147"/>
      <c r="C1420" s="191"/>
    </row>
    <row r="1421" spans="2:3" s="144" customFormat="1" ht="30" customHeight="1">
      <c r="B1421" s="147"/>
      <c r="C1421" s="191"/>
    </row>
    <row r="1422" spans="2:3" s="144" customFormat="1" ht="30" customHeight="1">
      <c r="B1422" s="147"/>
      <c r="C1422" s="191"/>
    </row>
    <row r="1423" spans="2:3" s="144" customFormat="1" ht="30" customHeight="1">
      <c r="B1423" s="147"/>
      <c r="C1423" s="191"/>
    </row>
    <row r="1424" spans="2:3" s="144" customFormat="1" ht="30" customHeight="1">
      <c r="B1424" s="147"/>
      <c r="C1424" s="191"/>
    </row>
    <row r="1425" spans="2:3" s="144" customFormat="1" ht="30" customHeight="1">
      <c r="B1425" s="147"/>
      <c r="C1425" s="191"/>
    </row>
    <row r="1426" spans="2:3" s="144" customFormat="1" ht="30" customHeight="1">
      <c r="B1426" s="147"/>
      <c r="C1426" s="191"/>
    </row>
    <row r="1427" spans="2:3" s="144" customFormat="1" ht="30" customHeight="1">
      <c r="B1427" s="147"/>
      <c r="C1427" s="191"/>
    </row>
    <row r="1428" spans="2:3" s="144" customFormat="1" ht="30" customHeight="1">
      <c r="B1428" s="147"/>
      <c r="C1428" s="191"/>
    </row>
    <row r="1429" spans="2:3" s="144" customFormat="1" ht="30" customHeight="1">
      <c r="B1429" s="147"/>
      <c r="C1429" s="191"/>
    </row>
    <row r="1430" spans="2:3" s="144" customFormat="1" ht="30" customHeight="1">
      <c r="B1430" s="147"/>
      <c r="C1430" s="191"/>
    </row>
    <row r="1431" spans="2:3" s="144" customFormat="1" ht="30" customHeight="1">
      <c r="B1431" s="147"/>
      <c r="C1431" s="191"/>
    </row>
    <row r="1432" spans="2:3" s="144" customFormat="1" ht="30" customHeight="1">
      <c r="B1432" s="147"/>
      <c r="C1432" s="191"/>
    </row>
    <row r="1433" spans="2:3" s="144" customFormat="1" ht="30" customHeight="1">
      <c r="B1433" s="147"/>
      <c r="C1433" s="191"/>
    </row>
    <row r="1434" spans="2:3" s="144" customFormat="1" ht="30" customHeight="1">
      <c r="B1434" s="147"/>
      <c r="C1434" s="191"/>
    </row>
    <row r="1435" spans="2:3" s="144" customFormat="1" ht="30" customHeight="1">
      <c r="B1435" s="147"/>
      <c r="C1435" s="191"/>
    </row>
    <row r="1436" spans="2:3" s="144" customFormat="1" ht="30" customHeight="1">
      <c r="B1436" s="147"/>
      <c r="C1436" s="191"/>
    </row>
    <row r="1437" spans="2:3" s="144" customFormat="1" ht="30" customHeight="1">
      <c r="B1437" s="147"/>
      <c r="C1437" s="191"/>
    </row>
    <row r="1438" spans="2:3" s="144" customFormat="1" ht="30" customHeight="1">
      <c r="B1438" s="147"/>
      <c r="C1438" s="191"/>
    </row>
    <row r="1439" spans="2:3" s="144" customFormat="1" ht="30" customHeight="1">
      <c r="B1439" s="147"/>
      <c r="C1439" s="191"/>
    </row>
    <row r="1440" spans="2:3" s="144" customFormat="1" ht="30" customHeight="1">
      <c r="B1440" s="147"/>
      <c r="C1440" s="191"/>
    </row>
    <row r="1441" spans="2:3" s="144" customFormat="1" ht="30" customHeight="1">
      <c r="B1441" s="147"/>
      <c r="C1441" s="191"/>
    </row>
    <row r="1442" spans="2:3" s="144" customFormat="1" ht="30" customHeight="1">
      <c r="B1442" s="147"/>
      <c r="C1442" s="191"/>
    </row>
    <row r="1443" spans="2:3" s="144" customFormat="1" ht="30" customHeight="1">
      <c r="B1443" s="147"/>
      <c r="C1443" s="191"/>
    </row>
    <row r="1444" spans="2:3" s="144" customFormat="1" ht="30" customHeight="1">
      <c r="B1444" s="147"/>
      <c r="C1444" s="191"/>
    </row>
    <row r="1445" spans="2:3" s="144" customFormat="1" ht="30" customHeight="1">
      <c r="B1445" s="147"/>
      <c r="C1445" s="191"/>
    </row>
    <row r="1446" spans="2:3" s="144" customFormat="1" ht="30" customHeight="1">
      <c r="B1446" s="147"/>
      <c r="C1446" s="191"/>
    </row>
    <row r="1447" spans="2:3" s="144" customFormat="1" ht="30" customHeight="1">
      <c r="B1447" s="147"/>
      <c r="C1447" s="191"/>
    </row>
    <row r="1448" spans="2:3" s="144" customFormat="1" ht="30" customHeight="1">
      <c r="B1448" s="147"/>
      <c r="C1448" s="191"/>
    </row>
    <row r="1449" spans="2:3" s="144" customFormat="1" ht="30" customHeight="1">
      <c r="B1449" s="147"/>
      <c r="C1449" s="191"/>
    </row>
    <row r="1450" spans="2:3" s="144" customFormat="1" ht="30" customHeight="1">
      <c r="B1450" s="147"/>
      <c r="C1450" s="191"/>
    </row>
    <row r="1451" spans="2:3" s="144" customFormat="1" ht="30" customHeight="1">
      <c r="B1451" s="147"/>
      <c r="C1451" s="191"/>
    </row>
    <row r="1452" spans="2:3" s="144" customFormat="1" ht="30" customHeight="1">
      <c r="B1452" s="147"/>
      <c r="C1452" s="191"/>
    </row>
    <row r="1453" spans="2:3" s="144" customFormat="1" ht="30" customHeight="1">
      <c r="B1453" s="147"/>
      <c r="C1453" s="191"/>
    </row>
    <row r="1454" spans="2:3" s="144" customFormat="1" ht="30" customHeight="1">
      <c r="B1454" s="147"/>
      <c r="C1454" s="191"/>
    </row>
    <row r="1455" spans="2:3" s="144" customFormat="1" ht="30" customHeight="1">
      <c r="B1455" s="147"/>
      <c r="C1455" s="191"/>
    </row>
    <row r="1456" spans="2:3" s="144" customFormat="1" ht="30" customHeight="1">
      <c r="B1456" s="147"/>
      <c r="C1456" s="191"/>
    </row>
    <row r="1457" spans="2:3" s="144" customFormat="1" ht="30" customHeight="1">
      <c r="B1457" s="147"/>
      <c r="C1457" s="191"/>
    </row>
    <row r="1458" spans="2:3" s="144" customFormat="1" ht="30" customHeight="1">
      <c r="B1458" s="147"/>
      <c r="C1458" s="191"/>
    </row>
    <row r="1459" spans="2:3" s="144" customFormat="1" ht="30" customHeight="1">
      <c r="B1459" s="147"/>
      <c r="C1459" s="191"/>
    </row>
    <row r="1460" spans="2:3" s="144" customFormat="1" ht="30" customHeight="1">
      <c r="B1460" s="147"/>
      <c r="C1460" s="191"/>
    </row>
    <row r="1461" spans="2:3" s="144" customFormat="1" ht="30" customHeight="1">
      <c r="B1461" s="147"/>
      <c r="C1461" s="191"/>
    </row>
    <row r="1462" spans="2:3" s="144" customFormat="1" ht="30" customHeight="1">
      <c r="B1462" s="147"/>
      <c r="C1462" s="191"/>
    </row>
    <row r="1463" spans="2:3" s="144" customFormat="1" ht="30" customHeight="1">
      <c r="B1463" s="147"/>
      <c r="C1463" s="191"/>
    </row>
    <row r="1464" spans="2:3" s="144" customFormat="1" ht="30" customHeight="1">
      <c r="B1464" s="147"/>
      <c r="C1464" s="191"/>
    </row>
    <row r="1465" spans="2:3" s="144" customFormat="1" ht="30" customHeight="1">
      <c r="B1465" s="147"/>
      <c r="C1465" s="191"/>
    </row>
    <row r="1466" spans="2:3" s="144" customFormat="1" ht="30" customHeight="1">
      <c r="B1466" s="147"/>
      <c r="C1466" s="191"/>
    </row>
    <row r="1467" spans="2:3" s="144" customFormat="1" ht="30" customHeight="1">
      <c r="B1467" s="147"/>
      <c r="C1467" s="191"/>
    </row>
    <row r="1468" spans="2:3" s="144" customFormat="1" ht="30" customHeight="1">
      <c r="B1468" s="147"/>
      <c r="C1468" s="191"/>
    </row>
    <row r="1469" spans="2:3" s="144" customFormat="1" ht="30" customHeight="1">
      <c r="B1469" s="147"/>
      <c r="C1469" s="191"/>
    </row>
    <row r="1470" spans="2:3" s="144" customFormat="1" ht="30" customHeight="1">
      <c r="B1470" s="147"/>
      <c r="C1470" s="191"/>
    </row>
    <row r="1471" spans="2:3" s="144" customFormat="1" ht="30" customHeight="1">
      <c r="B1471" s="147"/>
      <c r="C1471" s="191"/>
    </row>
    <row r="1472" spans="2:3" s="144" customFormat="1" ht="30" customHeight="1">
      <c r="B1472" s="147"/>
      <c r="C1472" s="191"/>
    </row>
    <row r="1473" spans="2:3" s="144" customFormat="1" ht="30" customHeight="1">
      <c r="B1473" s="147"/>
      <c r="C1473" s="191"/>
    </row>
    <row r="1474" spans="2:3" s="144" customFormat="1" ht="30" customHeight="1">
      <c r="B1474" s="147"/>
      <c r="C1474" s="191"/>
    </row>
    <row r="1475" spans="2:3" s="144" customFormat="1" ht="30" customHeight="1">
      <c r="B1475" s="147"/>
      <c r="C1475" s="191"/>
    </row>
    <row r="1476" spans="2:3" s="144" customFormat="1" ht="30" customHeight="1">
      <c r="B1476" s="147"/>
      <c r="C1476" s="191"/>
    </row>
    <row r="1477" spans="2:3" s="144" customFormat="1" ht="30" customHeight="1">
      <c r="B1477" s="147"/>
      <c r="C1477" s="191"/>
    </row>
    <row r="1478" spans="2:3" s="144" customFormat="1" ht="30" customHeight="1">
      <c r="B1478" s="147"/>
      <c r="C1478" s="191"/>
    </row>
    <row r="1479" spans="2:3" s="144" customFormat="1" ht="30" customHeight="1">
      <c r="B1479" s="147"/>
      <c r="C1479" s="191"/>
    </row>
    <row r="1480" spans="2:3" s="144" customFormat="1" ht="30" customHeight="1">
      <c r="B1480" s="147"/>
      <c r="C1480" s="191"/>
    </row>
    <row r="1481" spans="2:3" s="144" customFormat="1" ht="30" customHeight="1">
      <c r="B1481" s="147"/>
      <c r="C1481" s="191"/>
    </row>
    <row r="1482" spans="2:3" s="144" customFormat="1" ht="30" customHeight="1">
      <c r="B1482" s="147"/>
      <c r="C1482" s="191"/>
    </row>
    <row r="1483" spans="2:3" s="144" customFormat="1" ht="30" customHeight="1">
      <c r="B1483" s="147"/>
      <c r="C1483" s="191"/>
    </row>
    <row r="1484" spans="2:3" s="144" customFormat="1" ht="30" customHeight="1">
      <c r="B1484" s="147"/>
      <c r="C1484" s="191"/>
    </row>
    <row r="1485" spans="2:3" s="144" customFormat="1" ht="30" customHeight="1">
      <c r="B1485" s="147"/>
      <c r="C1485" s="191"/>
    </row>
    <row r="1486" spans="2:3" s="144" customFormat="1" ht="30" customHeight="1">
      <c r="B1486" s="147"/>
      <c r="C1486" s="191"/>
    </row>
    <row r="1487" spans="2:3" s="144" customFormat="1" ht="30" customHeight="1">
      <c r="B1487" s="147"/>
      <c r="C1487" s="191"/>
    </row>
  </sheetData>
  <sheetProtection/>
  <mergeCells count="4">
    <mergeCell ref="B2:C2"/>
    <mergeCell ref="A4:A6"/>
    <mergeCell ref="B4:B6"/>
    <mergeCell ref="C5:C6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4"/>
  <sheetViews>
    <sheetView zoomScaleSheetLayoutView="100" workbookViewId="0" topLeftCell="A1">
      <selection activeCell="Z12" sqref="Z12"/>
    </sheetView>
  </sheetViews>
  <sheetFormatPr defaultColWidth="9.00390625" defaultRowHeight="14.25"/>
  <cols>
    <col min="1" max="3" width="3.00390625" style="144" customWidth="1"/>
    <col min="4" max="16" width="8.25390625" style="144" customWidth="1"/>
    <col min="17" max="17" width="8.625" style="144" customWidth="1"/>
    <col min="18" max="16384" width="3.00390625" style="144" customWidth="1"/>
  </cols>
  <sheetData>
    <row r="1" ht="11.25">
      <c r="A1" s="144" t="s">
        <v>138</v>
      </c>
    </row>
    <row r="2" spans="1:19" s="144" customFormat="1" ht="13.5" customHeight="1">
      <c r="A2" s="179" t="s">
        <v>139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47"/>
      <c r="S2" s="147"/>
    </row>
    <row r="3" spans="1:19" s="144" customFormat="1" ht="29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47"/>
      <c r="S3" s="147"/>
    </row>
    <row r="4" spans="1:19" s="144" customFormat="1" ht="11.25" customHeight="1">
      <c r="A4" s="14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48" t="s">
        <v>22</v>
      </c>
      <c r="R4" s="147"/>
      <c r="S4" s="147"/>
    </row>
    <row r="5" spans="1:17" s="176" customFormat="1" ht="14.25" customHeight="1">
      <c r="A5" s="150" t="s">
        <v>23</v>
      </c>
      <c r="B5" s="150"/>
      <c r="C5" s="150"/>
      <c r="D5" s="151" t="s">
        <v>96</v>
      </c>
      <c r="E5" s="150" t="s">
        <v>25</v>
      </c>
      <c r="F5" s="150"/>
      <c r="G5" s="150"/>
      <c r="H5" s="150" t="s">
        <v>140</v>
      </c>
      <c r="I5" s="150"/>
      <c r="J5" s="150"/>
      <c r="K5" s="150"/>
      <c r="L5" s="150"/>
      <c r="M5" s="150"/>
      <c r="N5" s="150"/>
      <c r="O5" s="150"/>
      <c r="P5" s="151" t="s">
        <v>141</v>
      </c>
      <c r="Q5" s="151" t="s">
        <v>142</v>
      </c>
    </row>
    <row r="6" spans="1:17" s="176" customFormat="1" ht="21" customHeight="1">
      <c r="A6" s="150" t="s">
        <v>26</v>
      </c>
      <c r="B6" s="150" t="s">
        <v>27</v>
      </c>
      <c r="C6" s="150" t="s">
        <v>28</v>
      </c>
      <c r="D6" s="151"/>
      <c r="E6" s="150" t="s">
        <v>97</v>
      </c>
      <c r="F6" s="150" t="s">
        <v>143</v>
      </c>
      <c r="G6" s="150" t="s">
        <v>144</v>
      </c>
      <c r="H6" s="150" t="s">
        <v>145</v>
      </c>
      <c r="I6" s="150"/>
      <c r="J6" s="150"/>
      <c r="K6" s="150"/>
      <c r="L6" s="150"/>
      <c r="M6" s="150" t="s">
        <v>146</v>
      </c>
      <c r="N6" s="150"/>
      <c r="O6" s="184" t="s">
        <v>147</v>
      </c>
      <c r="P6" s="151"/>
      <c r="Q6" s="151"/>
    </row>
    <row r="7" spans="1:17" s="176" customFormat="1" ht="35.25" customHeight="1">
      <c r="A7" s="150"/>
      <c r="B7" s="150"/>
      <c r="C7" s="150"/>
      <c r="D7" s="151"/>
      <c r="E7" s="150"/>
      <c r="F7" s="150"/>
      <c r="G7" s="150"/>
      <c r="H7" s="151" t="s">
        <v>148</v>
      </c>
      <c r="I7" s="151" t="s">
        <v>149</v>
      </c>
      <c r="J7" s="151" t="s">
        <v>150</v>
      </c>
      <c r="K7" s="151" t="s">
        <v>151</v>
      </c>
      <c r="L7" s="151" t="s">
        <v>152</v>
      </c>
      <c r="M7" s="151" t="s">
        <v>153</v>
      </c>
      <c r="N7" s="151" t="s">
        <v>154</v>
      </c>
      <c r="O7" s="185"/>
      <c r="P7" s="151"/>
      <c r="Q7" s="151"/>
    </row>
    <row r="8" spans="1:17" s="177" customFormat="1" ht="22.5" customHeight="1">
      <c r="A8" s="180" t="s">
        <v>97</v>
      </c>
      <c r="B8" s="180"/>
      <c r="C8" s="180"/>
      <c r="D8" s="181"/>
      <c r="E8" s="182">
        <v>369066.13</v>
      </c>
      <c r="F8" s="182">
        <v>355682.59</v>
      </c>
      <c r="G8" s="183">
        <v>13383.53</v>
      </c>
      <c r="H8" s="183">
        <v>37933.48</v>
      </c>
      <c r="I8" s="183">
        <v>21779.88</v>
      </c>
      <c r="J8" s="183">
        <v>16968.8</v>
      </c>
      <c r="K8" s="183">
        <v>6479.91</v>
      </c>
      <c r="L8" s="183">
        <v>2969.36</v>
      </c>
      <c r="M8" s="183">
        <v>6566.63</v>
      </c>
      <c r="N8" s="183">
        <v>88740.24</v>
      </c>
      <c r="O8" s="183">
        <v>772.73</v>
      </c>
      <c r="P8" s="186">
        <v>18388.1</v>
      </c>
      <c r="Q8" s="183">
        <v>168467</v>
      </c>
    </row>
    <row r="9" spans="1:17" s="178" customFormat="1" ht="22.5" customHeight="1">
      <c r="A9" s="180" t="s">
        <v>98</v>
      </c>
      <c r="B9" s="180"/>
      <c r="C9" s="180"/>
      <c r="D9" s="181" t="s">
        <v>99</v>
      </c>
      <c r="E9" s="182">
        <v>60952.68</v>
      </c>
      <c r="F9" s="182">
        <v>56867.07</v>
      </c>
      <c r="G9" s="183">
        <v>4085.61</v>
      </c>
      <c r="H9" s="183">
        <v>5679.48</v>
      </c>
      <c r="I9" s="183">
        <v>5091.57</v>
      </c>
      <c r="J9" s="183">
        <v>1147.94</v>
      </c>
      <c r="K9" s="183">
        <v>39.74</v>
      </c>
      <c r="L9" s="183">
        <v>260.8</v>
      </c>
      <c r="M9" s="183">
        <v>2762.65</v>
      </c>
      <c r="N9" s="183">
        <v>10696.3</v>
      </c>
      <c r="O9" s="183">
        <v>369.16</v>
      </c>
      <c r="P9" s="186">
        <v>6226.03</v>
      </c>
      <c r="Q9" s="183">
        <v>28679</v>
      </c>
    </row>
    <row r="10" spans="1:17" s="178" customFormat="1" ht="22.5" customHeight="1">
      <c r="A10" s="180" t="s">
        <v>155</v>
      </c>
      <c r="B10" s="180" t="s">
        <v>32</v>
      </c>
      <c r="C10" s="180"/>
      <c r="D10" s="181" t="s">
        <v>156</v>
      </c>
      <c r="E10" s="182">
        <v>515.28</v>
      </c>
      <c r="F10" s="182">
        <v>515.28</v>
      </c>
      <c r="G10" s="183">
        <v>0</v>
      </c>
      <c r="H10" s="183">
        <v>150.25</v>
      </c>
      <c r="I10" s="183">
        <v>91.6</v>
      </c>
      <c r="J10" s="183">
        <v>28.33</v>
      </c>
      <c r="K10" s="183">
        <v>0</v>
      </c>
      <c r="L10" s="183">
        <v>0</v>
      </c>
      <c r="M10" s="183">
        <v>108.11</v>
      </c>
      <c r="N10" s="183">
        <v>137</v>
      </c>
      <c r="O10" s="183">
        <v>0</v>
      </c>
      <c r="P10" s="186">
        <v>0</v>
      </c>
      <c r="Q10" s="183">
        <v>0</v>
      </c>
    </row>
    <row r="11" spans="1:17" s="178" customFormat="1" ht="22.5" customHeight="1">
      <c r="A11" s="180" t="s">
        <v>157</v>
      </c>
      <c r="B11" s="180" t="s">
        <v>158</v>
      </c>
      <c r="C11" s="180" t="s">
        <v>32</v>
      </c>
      <c r="D11" s="181" t="s">
        <v>159</v>
      </c>
      <c r="E11" s="182">
        <v>460.28</v>
      </c>
      <c r="F11" s="182">
        <v>460.28</v>
      </c>
      <c r="G11" s="183">
        <v>0</v>
      </c>
      <c r="H11" s="183">
        <v>150.25</v>
      </c>
      <c r="I11" s="183">
        <v>91.6</v>
      </c>
      <c r="J11" s="183">
        <v>28.33</v>
      </c>
      <c r="K11" s="183">
        <v>0</v>
      </c>
      <c r="L11" s="183">
        <v>0</v>
      </c>
      <c r="M11" s="183">
        <v>108.11</v>
      </c>
      <c r="N11" s="183">
        <v>82</v>
      </c>
      <c r="O11" s="183">
        <v>0</v>
      </c>
      <c r="P11" s="186">
        <v>0</v>
      </c>
      <c r="Q11" s="183">
        <v>0</v>
      </c>
    </row>
    <row r="12" spans="1:17" s="178" customFormat="1" ht="22.5" customHeight="1">
      <c r="A12" s="180" t="s">
        <v>157</v>
      </c>
      <c r="B12" s="180" t="s">
        <v>158</v>
      </c>
      <c r="C12" s="180" t="s">
        <v>160</v>
      </c>
      <c r="D12" s="181" t="s">
        <v>161</v>
      </c>
      <c r="E12" s="182">
        <v>55</v>
      </c>
      <c r="F12" s="182">
        <v>55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55</v>
      </c>
      <c r="O12" s="183">
        <v>0</v>
      </c>
      <c r="P12" s="186">
        <v>0</v>
      </c>
      <c r="Q12" s="183">
        <v>0</v>
      </c>
    </row>
    <row r="13" spans="1:17" s="178" customFormat="1" ht="22.5" customHeight="1">
      <c r="A13" s="180" t="s">
        <v>155</v>
      </c>
      <c r="B13" s="180" t="s">
        <v>60</v>
      </c>
      <c r="C13" s="180"/>
      <c r="D13" s="181" t="s">
        <v>162</v>
      </c>
      <c r="E13" s="182">
        <v>374.46</v>
      </c>
      <c r="F13" s="182">
        <v>374.46</v>
      </c>
      <c r="G13" s="183">
        <v>0</v>
      </c>
      <c r="H13" s="183">
        <v>103.71</v>
      </c>
      <c r="I13" s="183">
        <v>63.61</v>
      </c>
      <c r="J13" s="183">
        <v>19.55</v>
      </c>
      <c r="K13" s="183">
        <v>0</v>
      </c>
      <c r="L13" s="183">
        <v>0</v>
      </c>
      <c r="M13" s="183">
        <v>77.59</v>
      </c>
      <c r="N13" s="183">
        <v>110</v>
      </c>
      <c r="O13" s="183">
        <v>0</v>
      </c>
      <c r="P13" s="186">
        <v>0</v>
      </c>
      <c r="Q13" s="183">
        <v>0</v>
      </c>
    </row>
    <row r="14" spans="1:17" s="178" customFormat="1" ht="22.5" customHeight="1">
      <c r="A14" s="180" t="s">
        <v>157</v>
      </c>
      <c r="B14" s="180" t="s">
        <v>163</v>
      </c>
      <c r="C14" s="180" t="s">
        <v>32</v>
      </c>
      <c r="D14" s="181" t="s">
        <v>164</v>
      </c>
      <c r="E14" s="182">
        <v>264.46</v>
      </c>
      <c r="F14" s="182">
        <v>264.46</v>
      </c>
      <c r="G14" s="183">
        <v>0</v>
      </c>
      <c r="H14" s="183">
        <v>103.71</v>
      </c>
      <c r="I14" s="183">
        <v>63.61</v>
      </c>
      <c r="J14" s="183">
        <v>19.55</v>
      </c>
      <c r="K14" s="183">
        <v>0</v>
      </c>
      <c r="L14" s="183">
        <v>0</v>
      </c>
      <c r="M14" s="183">
        <v>77.59</v>
      </c>
      <c r="N14" s="183">
        <v>0</v>
      </c>
      <c r="O14" s="183">
        <v>0</v>
      </c>
      <c r="P14" s="186">
        <v>0</v>
      </c>
      <c r="Q14" s="183">
        <v>0</v>
      </c>
    </row>
    <row r="15" spans="1:17" s="178" customFormat="1" ht="22.5" customHeight="1">
      <c r="A15" s="180" t="s">
        <v>157</v>
      </c>
      <c r="B15" s="180" t="s">
        <v>163</v>
      </c>
      <c r="C15" s="180" t="s">
        <v>165</v>
      </c>
      <c r="D15" s="181" t="s">
        <v>166</v>
      </c>
      <c r="E15" s="182">
        <v>37</v>
      </c>
      <c r="F15" s="182">
        <v>37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37</v>
      </c>
      <c r="O15" s="183">
        <v>0</v>
      </c>
      <c r="P15" s="186">
        <v>0</v>
      </c>
      <c r="Q15" s="183">
        <v>0</v>
      </c>
    </row>
    <row r="16" spans="1:17" s="178" customFormat="1" ht="22.5" customHeight="1">
      <c r="A16" s="180" t="s">
        <v>157</v>
      </c>
      <c r="B16" s="180" t="s">
        <v>163</v>
      </c>
      <c r="C16" s="180" t="s">
        <v>35</v>
      </c>
      <c r="D16" s="181" t="s">
        <v>167</v>
      </c>
      <c r="E16" s="182">
        <v>50</v>
      </c>
      <c r="F16" s="182">
        <v>50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50</v>
      </c>
      <c r="O16" s="183">
        <v>0</v>
      </c>
      <c r="P16" s="186">
        <v>0</v>
      </c>
      <c r="Q16" s="183">
        <v>0</v>
      </c>
    </row>
    <row r="17" spans="1:17" s="178" customFormat="1" ht="22.5" customHeight="1">
      <c r="A17" s="180" t="s">
        <v>157</v>
      </c>
      <c r="B17" s="180" t="s">
        <v>163</v>
      </c>
      <c r="C17" s="180" t="s">
        <v>71</v>
      </c>
      <c r="D17" s="181" t="s">
        <v>168</v>
      </c>
      <c r="E17" s="182">
        <v>23</v>
      </c>
      <c r="F17" s="182">
        <v>23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23</v>
      </c>
      <c r="O17" s="183">
        <v>0</v>
      </c>
      <c r="P17" s="186">
        <v>0</v>
      </c>
      <c r="Q17" s="183">
        <v>0</v>
      </c>
    </row>
    <row r="18" spans="1:17" s="178" customFormat="1" ht="22.5" customHeight="1">
      <c r="A18" s="180" t="s">
        <v>155</v>
      </c>
      <c r="B18" s="180" t="s">
        <v>165</v>
      </c>
      <c r="C18" s="180"/>
      <c r="D18" s="181" t="s">
        <v>169</v>
      </c>
      <c r="E18" s="182">
        <v>8435.35</v>
      </c>
      <c r="F18" s="182">
        <v>4688.27</v>
      </c>
      <c r="G18" s="183">
        <v>3747.08</v>
      </c>
      <c r="H18" s="183">
        <v>1885.36</v>
      </c>
      <c r="I18" s="183">
        <v>2665.53</v>
      </c>
      <c r="J18" s="183">
        <v>366.84</v>
      </c>
      <c r="K18" s="183">
        <v>0</v>
      </c>
      <c r="L18" s="183">
        <v>0</v>
      </c>
      <c r="M18" s="183">
        <v>830.9</v>
      </c>
      <c r="N18" s="183">
        <v>2650.4</v>
      </c>
      <c r="O18" s="183">
        <v>36.32</v>
      </c>
      <c r="P18" s="186">
        <v>0</v>
      </c>
      <c r="Q18" s="183">
        <v>0</v>
      </c>
    </row>
    <row r="19" spans="1:17" s="178" customFormat="1" ht="22.5" customHeight="1">
      <c r="A19" s="180" t="s">
        <v>157</v>
      </c>
      <c r="B19" s="180" t="s">
        <v>170</v>
      </c>
      <c r="C19" s="180" t="s">
        <v>32</v>
      </c>
      <c r="D19" s="181" t="s">
        <v>171</v>
      </c>
      <c r="E19" s="182">
        <v>6699.75</v>
      </c>
      <c r="F19" s="182">
        <v>3032.67</v>
      </c>
      <c r="G19" s="183">
        <v>3667.08</v>
      </c>
      <c r="H19" s="183">
        <v>1780.83</v>
      </c>
      <c r="I19" s="183">
        <v>2594.87</v>
      </c>
      <c r="J19" s="183">
        <v>346.4</v>
      </c>
      <c r="K19" s="183">
        <v>0</v>
      </c>
      <c r="L19" s="183">
        <v>0</v>
      </c>
      <c r="M19" s="183">
        <v>785.92</v>
      </c>
      <c r="N19" s="183">
        <v>1158.4</v>
      </c>
      <c r="O19" s="183">
        <v>33.32</v>
      </c>
      <c r="P19" s="186">
        <v>0</v>
      </c>
      <c r="Q19" s="183">
        <v>0</v>
      </c>
    </row>
    <row r="20" spans="1:17" s="178" customFormat="1" ht="22.5" customHeight="1">
      <c r="A20" s="180" t="s">
        <v>157</v>
      </c>
      <c r="B20" s="180" t="s">
        <v>170</v>
      </c>
      <c r="C20" s="180" t="s">
        <v>60</v>
      </c>
      <c r="D20" s="181" t="s">
        <v>172</v>
      </c>
      <c r="E20" s="182">
        <v>259.54</v>
      </c>
      <c r="F20" s="182">
        <v>259.54</v>
      </c>
      <c r="G20" s="183">
        <v>0</v>
      </c>
      <c r="H20" s="183">
        <v>19.22</v>
      </c>
      <c r="I20" s="183">
        <v>13.86</v>
      </c>
      <c r="J20" s="183">
        <v>3.85</v>
      </c>
      <c r="K20" s="183">
        <v>0</v>
      </c>
      <c r="L20" s="183">
        <v>0</v>
      </c>
      <c r="M20" s="183">
        <v>7.62</v>
      </c>
      <c r="N20" s="183">
        <v>212</v>
      </c>
      <c r="O20" s="183">
        <v>2.99</v>
      </c>
      <c r="P20" s="186">
        <v>0</v>
      </c>
      <c r="Q20" s="183">
        <v>0</v>
      </c>
    </row>
    <row r="21" spans="1:17" s="178" customFormat="1" ht="22.5" customHeight="1">
      <c r="A21" s="180" t="s">
        <v>157</v>
      </c>
      <c r="B21" s="180" t="s">
        <v>170</v>
      </c>
      <c r="C21" s="180" t="s">
        <v>37</v>
      </c>
      <c r="D21" s="181" t="s">
        <v>173</v>
      </c>
      <c r="E21" s="182">
        <v>1117.17</v>
      </c>
      <c r="F21" s="182">
        <v>1117.17</v>
      </c>
      <c r="G21" s="183">
        <v>0</v>
      </c>
      <c r="H21" s="183">
        <v>47.18</v>
      </c>
      <c r="I21" s="183">
        <v>33.48</v>
      </c>
      <c r="J21" s="183">
        <v>9.38</v>
      </c>
      <c r="K21" s="183">
        <v>0</v>
      </c>
      <c r="L21" s="183">
        <v>0</v>
      </c>
      <c r="M21" s="183">
        <v>19.14</v>
      </c>
      <c r="N21" s="183">
        <v>1008</v>
      </c>
      <c r="O21" s="183">
        <v>0</v>
      </c>
      <c r="P21" s="186">
        <v>0</v>
      </c>
      <c r="Q21" s="183">
        <v>0</v>
      </c>
    </row>
    <row r="22" spans="1:17" s="178" customFormat="1" ht="22.5" customHeight="1">
      <c r="A22" s="180" t="s">
        <v>157</v>
      </c>
      <c r="B22" s="180" t="s">
        <v>170</v>
      </c>
      <c r="C22" s="180" t="s">
        <v>160</v>
      </c>
      <c r="D22" s="181" t="s">
        <v>174</v>
      </c>
      <c r="E22" s="182">
        <v>134.82</v>
      </c>
      <c r="F22" s="182">
        <v>134.82</v>
      </c>
      <c r="G22" s="183">
        <v>0</v>
      </c>
      <c r="H22" s="183">
        <v>38.12</v>
      </c>
      <c r="I22" s="183">
        <v>23.32</v>
      </c>
      <c r="J22" s="183">
        <v>7.22</v>
      </c>
      <c r="K22" s="183">
        <v>0</v>
      </c>
      <c r="L22" s="183">
        <v>0</v>
      </c>
      <c r="M22" s="183">
        <v>17.16</v>
      </c>
      <c r="N22" s="183">
        <v>49</v>
      </c>
      <c r="O22" s="183">
        <v>0</v>
      </c>
      <c r="P22" s="186">
        <v>0</v>
      </c>
      <c r="Q22" s="183">
        <v>0</v>
      </c>
    </row>
    <row r="23" spans="1:17" s="178" customFormat="1" ht="22.5" customHeight="1">
      <c r="A23" s="180" t="s">
        <v>157</v>
      </c>
      <c r="B23" s="180" t="s">
        <v>170</v>
      </c>
      <c r="C23" s="180" t="s">
        <v>75</v>
      </c>
      <c r="D23" s="181" t="s">
        <v>175</v>
      </c>
      <c r="E23" s="182">
        <v>224.06</v>
      </c>
      <c r="F23" s="182">
        <v>144.06</v>
      </c>
      <c r="G23" s="183">
        <v>80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1.06</v>
      </c>
      <c r="N23" s="183">
        <v>223</v>
      </c>
      <c r="O23" s="183">
        <v>0</v>
      </c>
      <c r="P23" s="186">
        <v>0</v>
      </c>
      <c r="Q23" s="183">
        <v>0</v>
      </c>
    </row>
    <row r="24" spans="1:17" s="178" customFormat="1" ht="22.5" customHeight="1">
      <c r="A24" s="180" t="s">
        <v>155</v>
      </c>
      <c r="B24" s="180" t="s">
        <v>35</v>
      </c>
      <c r="C24" s="180"/>
      <c r="D24" s="181" t="s">
        <v>176</v>
      </c>
      <c r="E24" s="182">
        <v>672.69</v>
      </c>
      <c r="F24" s="182">
        <v>672.69</v>
      </c>
      <c r="G24" s="183">
        <v>0</v>
      </c>
      <c r="H24" s="183">
        <v>173</v>
      </c>
      <c r="I24" s="183">
        <v>109.54</v>
      </c>
      <c r="J24" s="183">
        <v>33.14</v>
      </c>
      <c r="K24" s="183">
        <v>0</v>
      </c>
      <c r="L24" s="183">
        <v>0</v>
      </c>
      <c r="M24" s="183">
        <v>61.5</v>
      </c>
      <c r="N24" s="183">
        <v>294</v>
      </c>
      <c r="O24" s="183">
        <v>1.51</v>
      </c>
      <c r="P24" s="186">
        <v>0</v>
      </c>
      <c r="Q24" s="183">
        <v>0</v>
      </c>
    </row>
    <row r="25" spans="1:17" s="178" customFormat="1" ht="22.5" customHeight="1">
      <c r="A25" s="180" t="s">
        <v>157</v>
      </c>
      <c r="B25" s="180" t="s">
        <v>177</v>
      </c>
      <c r="C25" s="180" t="s">
        <v>32</v>
      </c>
      <c r="D25" s="181" t="s">
        <v>178</v>
      </c>
      <c r="E25" s="182">
        <v>578.69</v>
      </c>
      <c r="F25" s="182">
        <v>578.69</v>
      </c>
      <c r="G25" s="183">
        <v>0</v>
      </c>
      <c r="H25" s="183">
        <v>173</v>
      </c>
      <c r="I25" s="183">
        <v>109.54</v>
      </c>
      <c r="J25" s="183">
        <v>33.14</v>
      </c>
      <c r="K25" s="183">
        <v>0</v>
      </c>
      <c r="L25" s="183">
        <v>0</v>
      </c>
      <c r="M25" s="183">
        <v>61.5</v>
      </c>
      <c r="N25" s="183">
        <v>200</v>
      </c>
      <c r="O25" s="183">
        <v>1.51</v>
      </c>
      <c r="P25" s="186">
        <v>0</v>
      </c>
      <c r="Q25" s="183">
        <v>0</v>
      </c>
    </row>
    <row r="26" spans="1:17" s="178" customFormat="1" ht="22.5" customHeight="1">
      <c r="A26" s="180" t="s">
        <v>157</v>
      </c>
      <c r="B26" s="180" t="s">
        <v>177</v>
      </c>
      <c r="C26" s="180" t="s">
        <v>75</v>
      </c>
      <c r="D26" s="181" t="s">
        <v>179</v>
      </c>
      <c r="E26" s="182">
        <v>94</v>
      </c>
      <c r="F26" s="182">
        <v>94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94</v>
      </c>
      <c r="O26" s="183">
        <v>0</v>
      </c>
      <c r="P26" s="186">
        <v>0</v>
      </c>
      <c r="Q26" s="183">
        <v>0</v>
      </c>
    </row>
    <row r="27" spans="1:17" s="178" customFormat="1" ht="22.5" customHeight="1">
      <c r="A27" s="180" t="s">
        <v>155</v>
      </c>
      <c r="B27" s="180" t="s">
        <v>71</v>
      </c>
      <c r="C27" s="180"/>
      <c r="D27" s="181" t="s">
        <v>180</v>
      </c>
      <c r="E27" s="182">
        <v>431.87</v>
      </c>
      <c r="F27" s="182">
        <v>431.87</v>
      </c>
      <c r="G27" s="183">
        <v>0</v>
      </c>
      <c r="H27" s="183">
        <v>78.72</v>
      </c>
      <c r="I27" s="183">
        <v>52.1</v>
      </c>
      <c r="J27" s="183">
        <v>15.28</v>
      </c>
      <c r="K27" s="183">
        <v>0</v>
      </c>
      <c r="L27" s="183">
        <v>0</v>
      </c>
      <c r="M27" s="183">
        <v>33.38</v>
      </c>
      <c r="N27" s="183">
        <v>252.4</v>
      </c>
      <c r="O27" s="183">
        <v>0</v>
      </c>
      <c r="P27" s="186">
        <v>0</v>
      </c>
      <c r="Q27" s="183">
        <v>0</v>
      </c>
    </row>
    <row r="28" spans="1:17" s="178" customFormat="1" ht="22.5" customHeight="1">
      <c r="A28" s="180" t="s">
        <v>157</v>
      </c>
      <c r="B28" s="180" t="s">
        <v>181</v>
      </c>
      <c r="C28" s="180" t="s">
        <v>32</v>
      </c>
      <c r="D28" s="181" t="s">
        <v>182</v>
      </c>
      <c r="E28" s="182">
        <v>179.47</v>
      </c>
      <c r="F28" s="182">
        <v>179.47</v>
      </c>
      <c r="G28" s="183">
        <v>0</v>
      </c>
      <c r="H28" s="183">
        <v>78.72</v>
      </c>
      <c r="I28" s="183">
        <v>52.1</v>
      </c>
      <c r="J28" s="183">
        <v>15.28</v>
      </c>
      <c r="K28" s="183">
        <v>0</v>
      </c>
      <c r="L28" s="183">
        <v>0</v>
      </c>
      <c r="M28" s="183">
        <v>33.38</v>
      </c>
      <c r="N28" s="183">
        <v>0</v>
      </c>
      <c r="O28" s="183">
        <v>0</v>
      </c>
      <c r="P28" s="186">
        <v>0</v>
      </c>
      <c r="Q28" s="183">
        <v>0</v>
      </c>
    </row>
    <row r="29" spans="1:17" s="178" customFormat="1" ht="22.5" customHeight="1">
      <c r="A29" s="180" t="s">
        <v>157</v>
      </c>
      <c r="B29" s="180" t="s">
        <v>181</v>
      </c>
      <c r="C29" s="180" t="s">
        <v>71</v>
      </c>
      <c r="D29" s="181" t="s">
        <v>183</v>
      </c>
      <c r="E29" s="182">
        <v>29</v>
      </c>
      <c r="F29" s="182">
        <v>29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29</v>
      </c>
      <c r="O29" s="183">
        <v>0</v>
      </c>
      <c r="P29" s="186">
        <v>0</v>
      </c>
      <c r="Q29" s="183">
        <v>0</v>
      </c>
    </row>
    <row r="30" spans="1:17" s="178" customFormat="1" ht="22.5" customHeight="1">
      <c r="A30" s="180" t="s">
        <v>157</v>
      </c>
      <c r="B30" s="180" t="s">
        <v>181</v>
      </c>
      <c r="C30" s="180" t="s">
        <v>39</v>
      </c>
      <c r="D30" s="181" t="s">
        <v>184</v>
      </c>
      <c r="E30" s="182">
        <v>100</v>
      </c>
      <c r="F30" s="182">
        <v>100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100</v>
      </c>
      <c r="O30" s="183">
        <v>0</v>
      </c>
      <c r="P30" s="186">
        <v>0</v>
      </c>
      <c r="Q30" s="183">
        <v>0</v>
      </c>
    </row>
    <row r="31" spans="1:17" s="178" customFormat="1" ht="22.5" customHeight="1">
      <c r="A31" s="180" t="s">
        <v>157</v>
      </c>
      <c r="B31" s="180" t="s">
        <v>181</v>
      </c>
      <c r="C31" s="180" t="s">
        <v>185</v>
      </c>
      <c r="D31" s="181" t="s">
        <v>186</v>
      </c>
      <c r="E31" s="182">
        <v>99</v>
      </c>
      <c r="F31" s="182">
        <v>99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99</v>
      </c>
      <c r="O31" s="183">
        <v>0</v>
      </c>
      <c r="P31" s="186">
        <v>0</v>
      </c>
      <c r="Q31" s="183">
        <v>0</v>
      </c>
    </row>
    <row r="32" spans="1:17" s="178" customFormat="1" ht="22.5" customHeight="1">
      <c r="A32" s="180" t="s">
        <v>157</v>
      </c>
      <c r="B32" s="180" t="s">
        <v>181</v>
      </c>
      <c r="C32" s="180" t="s">
        <v>75</v>
      </c>
      <c r="D32" s="181" t="s">
        <v>187</v>
      </c>
      <c r="E32" s="182">
        <v>24.4</v>
      </c>
      <c r="F32" s="182">
        <v>24.4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24.4</v>
      </c>
      <c r="O32" s="183">
        <v>0</v>
      </c>
      <c r="P32" s="186">
        <v>0</v>
      </c>
      <c r="Q32" s="183">
        <v>0</v>
      </c>
    </row>
    <row r="33" spans="1:17" s="178" customFormat="1" ht="22.5" customHeight="1">
      <c r="A33" s="180" t="s">
        <v>155</v>
      </c>
      <c r="B33" s="180" t="s">
        <v>37</v>
      </c>
      <c r="C33" s="180"/>
      <c r="D33" s="181" t="s">
        <v>188</v>
      </c>
      <c r="E33" s="182">
        <v>2586.87</v>
      </c>
      <c r="F33" s="182">
        <v>2258.34</v>
      </c>
      <c r="G33" s="183">
        <v>328.53</v>
      </c>
      <c r="H33" s="183">
        <v>760.58</v>
      </c>
      <c r="I33" s="183">
        <v>501.05</v>
      </c>
      <c r="J33" s="183">
        <v>146.96</v>
      </c>
      <c r="K33" s="183">
        <v>0</v>
      </c>
      <c r="L33" s="183">
        <v>233.8</v>
      </c>
      <c r="M33" s="183">
        <v>317.2</v>
      </c>
      <c r="N33" s="183">
        <v>466</v>
      </c>
      <c r="O33" s="183">
        <v>1.29</v>
      </c>
      <c r="P33" s="186">
        <v>160</v>
      </c>
      <c r="Q33" s="183">
        <v>0</v>
      </c>
    </row>
    <row r="34" spans="1:17" s="178" customFormat="1" ht="22.5" customHeight="1">
      <c r="A34" s="180" t="s">
        <v>157</v>
      </c>
      <c r="B34" s="180" t="s">
        <v>189</v>
      </c>
      <c r="C34" s="180" t="s">
        <v>32</v>
      </c>
      <c r="D34" s="181" t="s">
        <v>190</v>
      </c>
      <c r="E34" s="182">
        <v>1688.65</v>
      </c>
      <c r="F34" s="182">
        <v>1421.74</v>
      </c>
      <c r="G34" s="183">
        <v>266.9</v>
      </c>
      <c r="H34" s="183">
        <v>687.62</v>
      </c>
      <c r="I34" s="183">
        <v>453.8</v>
      </c>
      <c r="J34" s="183">
        <v>132.94</v>
      </c>
      <c r="K34" s="183">
        <v>0</v>
      </c>
      <c r="L34" s="183">
        <v>113.8</v>
      </c>
      <c r="M34" s="183">
        <v>299.2</v>
      </c>
      <c r="N34" s="183">
        <v>0</v>
      </c>
      <c r="O34" s="183">
        <v>1.29</v>
      </c>
      <c r="P34" s="186">
        <v>0</v>
      </c>
      <c r="Q34" s="183">
        <v>0</v>
      </c>
    </row>
    <row r="35" spans="1:17" s="178" customFormat="1" ht="22.5" customHeight="1">
      <c r="A35" s="180" t="s">
        <v>157</v>
      </c>
      <c r="B35" s="180" t="s">
        <v>189</v>
      </c>
      <c r="C35" s="180" t="s">
        <v>60</v>
      </c>
      <c r="D35" s="181" t="s">
        <v>191</v>
      </c>
      <c r="E35" s="182">
        <v>521.02</v>
      </c>
      <c r="F35" s="182">
        <v>466</v>
      </c>
      <c r="G35" s="183">
        <v>55.02</v>
      </c>
      <c r="H35" s="183">
        <v>26.86</v>
      </c>
      <c r="I35" s="183">
        <v>17.61</v>
      </c>
      <c r="J35" s="183">
        <v>5.16</v>
      </c>
      <c r="K35" s="183">
        <v>0</v>
      </c>
      <c r="L35" s="183">
        <v>0</v>
      </c>
      <c r="M35" s="183">
        <v>5.4</v>
      </c>
      <c r="N35" s="183">
        <v>466</v>
      </c>
      <c r="O35" s="183">
        <v>0</v>
      </c>
      <c r="P35" s="186">
        <v>0</v>
      </c>
      <c r="Q35" s="183">
        <v>0</v>
      </c>
    </row>
    <row r="36" spans="1:17" s="178" customFormat="1" ht="22.5" customHeight="1">
      <c r="A36" s="180" t="s">
        <v>157</v>
      </c>
      <c r="B36" s="180" t="s">
        <v>189</v>
      </c>
      <c r="C36" s="180" t="s">
        <v>71</v>
      </c>
      <c r="D36" s="181" t="s">
        <v>192</v>
      </c>
      <c r="E36" s="182">
        <v>100</v>
      </c>
      <c r="F36" s="182">
        <v>100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6">
        <v>100</v>
      </c>
      <c r="Q36" s="183">
        <v>0</v>
      </c>
    </row>
    <row r="37" spans="1:17" s="178" customFormat="1" ht="22.5" customHeight="1">
      <c r="A37" s="180" t="s">
        <v>157</v>
      </c>
      <c r="B37" s="180" t="s">
        <v>189</v>
      </c>
      <c r="C37" s="180" t="s">
        <v>185</v>
      </c>
      <c r="D37" s="181" t="s">
        <v>193</v>
      </c>
      <c r="E37" s="182">
        <v>6.61</v>
      </c>
      <c r="F37" s="182">
        <v>0</v>
      </c>
      <c r="G37" s="183">
        <v>6.61</v>
      </c>
      <c r="H37" s="183">
        <v>2.91</v>
      </c>
      <c r="I37" s="183">
        <v>2.49</v>
      </c>
      <c r="J37" s="183">
        <v>0.6</v>
      </c>
      <c r="K37" s="183">
        <v>0</v>
      </c>
      <c r="L37" s="183">
        <v>0</v>
      </c>
      <c r="M37" s="183">
        <v>0.6</v>
      </c>
      <c r="N37" s="183">
        <v>0</v>
      </c>
      <c r="O37" s="183">
        <v>0</v>
      </c>
      <c r="P37" s="186">
        <v>0</v>
      </c>
      <c r="Q37" s="183">
        <v>0</v>
      </c>
    </row>
    <row r="38" spans="1:17" s="178" customFormat="1" ht="22.5" customHeight="1">
      <c r="A38" s="180" t="s">
        <v>157</v>
      </c>
      <c r="B38" s="180" t="s">
        <v>189</v>
      </c>
      <c r="C38" s="180" t="s">
        <v>75</v>
      </c>
      <c r="D38" s="181" t="s">
        <v>194</v>
      </c>
      <c r="E38" s="182">
        <v>270.6</v>
      </c>
      <c r="F38" s="182">
        <v>270.6</v>
      </c>
      <c r="G38" s="183">
        <v>0</v>
      </c>
      <c r="H38" s="183">
        <v>43.19</v>
      </c>
      <c r="I38" s="183">
        <v>27.15</v>
      </c>
      <c r="J38" s="183">
        <v>8.26</v>
      </c>
      <c r="K38" s="183">
        <v>0</v>
      </c>
      <c r="L38" s="183">
        <v>120</v>
      </c>
      <c r="M38" s="183">
        <v>12</v>
      </c>
      <c r="N38" s="183">
        <v>0</v>
      </c>
      <c r="O38" s="183">
        <v>0</v>
      </c>
      <c r="P38" s="186">
        <v>60</v>
      </c>
      <c r="Q38" s="183">
        <v>0</v>
      </c>
    </row>
    <row r="39" spans="1:17" s="178" customFormat="1" ht="22.5" customHeight="1">
      <c r="A39" s="180" t="s">
        <v>155</v>
      </c>
      <c r="B39" s="180" t="s">
        <v>160</v>
      </c>
      <c r="C39" s="180"/>
      <c r="D39" s="181" t="s">
        <v>195</v>
      </c>
      <c r="E39" s="182">
        <v>543.14</v>
      </c>
      <c r="F39" s="182">
        <v>543.14</v>
      </c>
      <c r="G39" s="183">
        <v>0</v>
      </c>
      <c r="H39" s="183">
        <v>115.22</v>
      </c>
      <c r="I39" s="183">
        <v>72.34</v>
      </c>
      <c r="J39" s="183">
        <v>21.98</v>
      </c>
      <c r="K39" s="183">
        <v>0</v>
      </c>
      <c r="L39" s="183">
        <v>26</v>
      </c>
      <c r="M39" s="183">
        <v>84.61</v>
      </c>
      <c r="N39" s="183">
        <v>73</v>
      </c>
      <c r="O39" s="183">
        <v>0</v>
      </c>
      <c r="P39" s="186">
        <v>150</v>
      </c>
      <c r="Q39" s="183">
        <v>0</v>
      </c>
    </row>
    <row r="40" spans="1:17" s="178" customFormat="1" ht="22.5" customHeight="1">
      <c r="A40" s="180" t="s">
        <v>157</v>
      </c>
      <c r="B40" s="180" t="s">
        <v>196</v>
      </c>
      <c r="C40" s="180" t="s">
        <v>32</v>
      </c>
      <c r="D40" s="181" t="s">
        <v>197</v>
      </c>
      <c r="E40" s="182">
        <v>543.14</v>
      </c>
      <c r="F40" s="182">
        <v>543.14</v>
      </c>
      <c r="G40" s="183">
        <v>0</v>
      </c>
      <c r="H40" s="183">
        <v>115.22</v>
      </c>
      <c r="I40" s="183">
        <v>72.34</v>
      </c>
      <c r="J40" s="183">
        <v>21.98</v>
      </c>
      <c r="K40" s="183">
        <v>0</v>
      </c>
      <c r="L40" s="183">
        <v>26</v>
      </c>
      <c r="M40" s="183">
        <v>84.61</v>
      </c>
      <c r="N40" s="183">
        <v>73</v>
      </c>
      <c r="O40" s="183">
        <v>0</v>
      </c>
      <c r="P40" s="186">
        <v>150</v>
      </c>
      <c r="Q40" s="183">
        <v>0</v>
      </c>
    </row>
    <row r="41" spans="1:17" s="178" customFormat="1" ht="22.5" customHeight="1">
      <c r="A41" s="180" t="s">
        <v>155</v>
      </c>
      <c r="B41" s="180" t="s">
        <v>45</v>
      </c>
      <c r="C41" s="180"/>
      <c r="D41" s="181" t="s">
        <v>198</v>
      </c>
      <c r="E41" s="182">
        <v>1285.24</v>
      </c>
      <c r="F41" s="182">
        <v>1285.24</v>
      </c>
      <c r="G41" s="183">
        <v>0</v>
      </c>
      <c r="H41" s="183">
        <v>384.08</v>
      </c>
      <c r="I41" s="183">
        <v>257.38</v>
      </c>
      <c r="J41" s="183">
        <v>74.82</v>
      </c>
      <c r="K41" s="183">
        <v>0</v>
      </c>
      <c r="L41" s="183">
        <v>0</v>
      </c>
      <c r="M41" s="183">
        <v>326.01</v>
      </c>
      <c r="N41" s="183">
        <v>92</v>
      </c>
      <c r="O41" s="183">
        <v>0.96</v>
      </c>
      <c r="P41" s="186">
        <v>150</v>
      </c>
      <c r="Q41" s="183">
        <v>0</v>
      </c>
    </row>
    <row r="42" spans="1:17" s="178" customFormat="1" ht="22.5" customHeight="1">
      <c r="A42" s="180" t="s">
        <v>157</v>
      </c>
      <c r="B42" s="180" t="s">
        <v>199</v>
      </c>
      <c r="C42" s="180" t="s">
        <v>32</v>
      </c>
      <c r="D42" s="181" t="s">
        <v>200</v>
      </c>
      <c r="E42" s="182">
        <v>1043.24</v>
      </c>
      <c r="F42" s="182">
        <v>1043.24</v>
      </c>
      <c r="G42" s="183">
        <v>0</v>
      </c>
      <c r="H42" s="183">
        <v>384.08</v>
      </c>
      <c r="I42" s="183">
        <v>257.38</v>
      </c>
      <c r="J42" s="183">
        <v>74.82</v>
      </c>
      <c r="K42" s="183">
        <v>0</v>
      </c>
      <c r="L42" s="183">
        <v>0</v>
      </c>
      <c r="M42" s="183">
        <v>326.01</v>
      </c>
      <c r="N42" s="183">
        <v>0</v>
      </c>
      <c r="O42" s="183">
        <v>0.96</v>
      </c>
      <c r="P42" s="186">
        <v>0</v>
      </c>
      <c r="Q42" s="183">
        <v>0</v>
      </c>
    </row>
    <row r="43" spans="1:17" s="178" customFormat="1" ht="22.5" customHeight="1">
      <c r="A43" s="180" t="s">
        <v>157</v>
      </c>
      <c r="B43" s="180" t="s">
        <v>199</v>
      </c>
      <c r="C43" s="180" t="s">
        <v>60</v>
      </c>
      <c r="D43" s="181" t="s">
        <v>201</v>
      </c>
      <c r="E43" s="182">
        <v>242</v>
      </c>
      <c r="F43" s="182">
        <v>242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92</v>
      </c>
      <c r="O43" s="183">
        <v>0</v>
      </c>
      <c r="P43" s="186">
        <v>150</v>
      </c>
      <c r="Q43" s="183">
        <v>0</v>
      </c>
    </row>
    <row r="44" spans="1:17" s="178" customFormat="1" ht="22.5" customHeight="1">
      <c r="A44" s="180" t="s">
        <v>155</v>
      </c>
      <c r="B44" s="180" t="s">
        <v>49</v>
      </c>
      <c r="C44" s="180"/>
      <c r="D44" s="181" t="s">
        <v>202</v>
      </c>
      <c r="E44" s="182">
        <v>2856.94</v>
      </c>
      <c r="F44" s="182">
        <v>2856.94</v>
      </c>
      <c r="G44" s="183">
        <v>0</v>
      </c>
      <c r="H44" s="183">
        <v>344.06</v>
      </c>
      <c r="I44" s="183">
        <v>196.3</v>
      </c>
      <c r="J44" s="183">
        <v>117.94</v>
      </c>
      <c r="K44" s="183">
        <v>39.74</v>
      </c>
      <c r="L44" s="183">
        <v>1</v>
      </c>
      <c r="M44" s="183">
        <v>92.34</v>
      </c>
      <c r="N44" s="183">
        <v>538</v>
      </c>
      <c r="O44" s="183">
        <v>8.06</v>
      </c>
      <c r="P44" s="186">
        <v>1519.49</v>
      </c>
      <c r="Q44" s="183">
        <v>0</v>
      </c>
    </row>
    <row r="45" spans="1:17" s="178" customFormat="1" ht="22.5" customHeight="1">
      <c r="A45" s="180" t="s">
        <v>157</v>
      </c>
      <c r="B45" s="180" t="s">
        <v>203</v>
      </c>
      <c r="C45" s="180" t="s">
        <v>32</v>
      </c>
      <c r="D45" s="181" t="s">
        <v>204</v>
      </c>
      <c r="E45" s="182">
        <v>913.53</v>
      </c>
      <c r="F45" s="182">
        <v>913.53</v>
      </c>
      <c r="G45" s="183">
        <v>0</v>
      </c>
      <c r="H45" s="183">
        <v>216.98</v>
      </c>
      <c r="I45" s="183">
        <v>131.22</v>
      </c>
      <c r="J45" s="183">
        <v>61.67</v>
      </c>
      <c r="K45" s="183">
        <v>15.48</v>
      </c>
      <c r="L45" s="183">
        <v>0</v>
      </c>
      <c r="M45" s="183">
        <v>76.04</v>
      </c>
      <c r="N45" s="183">
        <v>398</v>
      </c>
      <c r="O45" s="183">
        <v>4.14</v>
      </c>
      <c r="P45" s="186">
        <v>10</v>
      </c>
      <c r="Q45" s="183">
        <v>0</v>
      </c>
    </row>
    <row r="46" spans="1:17" s="178" customFormat="1" ht="22.5" customHeight="1">
      <c r="A46" s="180" t="s">
        <v>157</v>
      </c>
      <c r="B46" s="180" t="s">
        <v>203</v>
      </c>
      <c r="C46" s="180" t="s">
        <v>60</v>
      </c>
      <c r="D46" s="181" t="s">
        <v>205</v>
      </c>
      <c r="E46" s="182">
        <v>0.55</v>
      </c>
      <c r="F46" s="182">
        <v>0.55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0.55</v>
      </c>
      <c r="N46" s="183">
        <v>0</v>
      </c>
      <c r="O46" s="183">
        <v>0</v>
      </c>
      <c r="P46" s="186">
        <v>0</v>
      </c>
      <c r="Q46" s="183">
        <v>0</v>
      </c>
    </row>
    <row r="47" spans="1:17" s="178" customFormat="1" ht="22.5" customHeight="1">
      <c r="A47" s="180" t="s">
        <v>157</v>
      </c>
      <c r="B47" s="180" t="s">
        <v>203</v>
      </c>
      <c r="C47" s="180" t="s">
        <v>185</v>
      </c>
      <c r="D47" s="181" t="s">
        <v>206</v>
      </c>
      <c r="E47" s="182">
        <v>127.72</v>
      </c>
      <c r="F47" s="182">
        <v>127.72</v>
      </c>
      <c r="G47" s="183">
        <v>0</v>
      </c>
      <c r="H47" s="183">
        <v>55.23</v>
      </c>
      <c r="I47" s="183">
        <v>22.42</v>
      </c>
      <c r="J47" s="183">
        <v>24.41</v>
      </c>
      <c r="K47" s="183">
        <v>10.52</v>
      </c>
      <c r="L47" s="183">
        <v>0</v>
      </c>
      <c r="M47" s="183">
        <v>5.15</v>
      </c>
      <c r="N47" s="183">
        <v>0</v>
      </c>
      <c r="O47" s="183">
        <v>0</v>
      </c>
      <c r="P47" s="186">
        <v>10</v>
      </c>
      <c r="Q47" s="183">
        <v>0</v>
      </c>
    </row>
    <row r="48" spans="1:17" s="178" customFormat="1" ht="22.5" customHeight="1">
      <c r="A48" s="180" t="s">
        <v>157</v>
      </c>
      <c r="B48" s="180" t="s">
        <v>203</v>
      </c>
      <c r="C48" s="180" t="s">
        <v>75</v>
      </c>
      <c r="D48" s="181" t="s">
        <v>207</v>
      </c>
      <c r="E48" s="182">
        <v>1815.14</v>
      </c>
      <c r="F48" s="182">
        <v>1815.14</v>
      </c>
      <c r="G48" s="183">
        <v>0</v>
      </c>
      <c r="H48" s="183">
        <v>71.86</v>
      </c>
      <c r="I48" s="183">
        <v>42.67</v>
      </c>
      <c r="J48" s="183">
        <v>31.86</v>
      </c>
      <c r="K48" s="183">
        <v>13.74</v>
      </c>
      <c r="L48" s="183">
        <v>1</v>
      </c>
      <c r="M48" s="183">
        <v>10.6</v>
      </c>
      <c r="N48" s="183">
        <v>140</v>
      </c>
      <c r="O48" s="183">
        <v>3.92</v>
      </c>
      <c r="P48" s="186">
        <v>1499.49</v>
      </c>
      <c r="Q48" s="183">
        <v>0</v>
      </c>
    </row>
    <row r="49" spans="1:17" s="178" customFormat="1" ht="22.5" customHeight="1">
      <c r="A49" s="180" t="s">
        <v>155</v>
      </c>
      <c r="B49" s="180" t="s">
        <v>208</v>
      </c>
      <c r="C49" s="180"/>
      <c r="D49" s="181" t="s">
        <v>209</v>
      </c>
      <c r="E49" s="182">
        <v>112.81</v>
      </c>
      <c r="F49" s="182">
        <v>102.81</v>
      </c>
      <c r="G49" s="183">
        <v>10</v>
      </c>
      <c r="H49" s="183">
        <v>14.34</v>
      </c>
      <c r="I49" s="183">
        <v>9.67</v>
      </c>
      <c r="J49" s="183">
        <v>2.8</v>
      </c>
      <c r="K49" s="183">
        <v>0</v>
      </c>
      <c r="L49" s="183">
        <v>0</v>
      </c>
      <c r="M49" s="183">
        <v>4</v>
      </c>
      <c r="N49" s="183">
        <v>82</v>
      </c>
      <c r="O49" s="183">
        <v>0</v>
      </c>
      <c r="P49" s="186">
        <v>0</v>
      </c>
      <c r="Q49" s="183">
        <v>0</v>
      </c>
    </row>
    <row r="50" spans="1:17" s="178" customFormat="1" ht="22.5" customHeight="1">
      <c r="A50" s="180" t="s">
        <v>157</v>
      </c>
      <c r="B50" s="180" t="s">
        <v>210</v>
      </c>
      <c r="C50" s="180" t="s">
        <v>32</v>
      </c>
      <c r="D50" s="181" t="s">
        <v>211</v>
      </c>
      <c r="E50" s="182">
        <v>102.81</v>
      </c>
      <c r="F50" s="182">
        <v>102.81</v>
      </c>
      <c r="G50" s="183">
        <v>0</v>
      </c>
      <c r="H50" s="183">
        <v>14.34</v>
      </c>
      <c r="I50" s="183">
        <v>9.67</v>
      </c>
      <c r="J50" s="183">
        <v>2.8</v>
      </c>
      <c r="K50" s="183">
        <v>0</v>
      </c>
      <c r="L50" s="183">
        <v>0</v>
      </c>
      <c r="M50" s="183">
        <v>4</v>
      </c>
      <c r="N50" s="183">
        <v>72</v>
      </c>
      <c r="O50" s="183">
        <v>0</v>
      </c>
      <c r="P50" s="186">
        <v>0</v>
      </c>
      <c r="Q50" s="183">
        <v>0</v>
      </c>
    </row>
    <row r="51" spans="1:17" s="178" customFormat="1" ht="22.5" customHeight="1">
      <c r="A51" s="180" t="s">
        <v>157</v>
      </c>
      <c r="B51" s="180" t="s">
        <v>210</v>
      </c>
      <c r="C51" s="180" t="s">
        <v>75</v>
      </c>
      <c r="D51" s="181" t="s">
        <v>212</v>
      </c>
      <c r="E51" s="182">
        <v>10</v>
      </c>
      <c r="F51" s="182">
        <v>0</v>
      </c>
      <c r="G51" s="183">
        <v>10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10</v>
      </c>
      <c r="O51" s="183">
        <v>0</v>
      </c>
      <c r="P51" s="186">
        <v>0</v>
      </c>
      <c r="Q51" s="183">
        <v>0</v>
      </c>
    </row>
    <row r="52" spans="1:17" s="178" customFormat="1" ht="22.5" customHeight="1">
      <c r="A52" s="180" t="s">
        <v>155</v>
      </c>
      <c r="B52" s="180" t="s">
        <v>213</v>
      </c>
      <c r="C52" s="180"/>
      <c r="D52" s="181" t="s">
        <v>214</v>
      </c>
      <c r="E52" s="182">
        <v>45.13</v>
      </c>
      <c r="F52" s="182">
        <v>45.13</v>
      </c>
      <c r="G52" s="183">
        <v>0</v>
      </c>
      <c r="H52" s="183">
        <v>12.36</v>
      </c>
      <c r="I52" s="183">
        <v>7.92</v>
      </c>
      <c r="J52" s="183">
        <v>2.37</v>
      </c>
      <c r="K52" s="183">
        <v>0</v>
      </c>
      <c r="L52" s="183">
        <v>0</v>
      </c>
      <c r="M52" s="183">
        <v>10.48</v>
      </c>
      <c r="N52" s="183">
        <v>12</v>
      </c>
      <c r="O52" s="183">
        <v>0</v>
      </c>
      <c r="P52" s="186">
        <v>0</v>
      </c>
      <c r="Q52" s="183">
        <v>0</v>
      </c>
    </row>
    <row r="53" spans="1:17" s="178" customFormat="1" ht="22.5" customHeight="1">
      <c r="A53" s="180" t="s">
        <v>157</v>
      </c>
      <c r="B53" s="180" t="s">
        <v>215</v>
      </c>
      <c r="C53" s="180" t="s">
        <v>32</v>
      </c>
      <c r="D53" s="181" t="s">
        <v>216</v>
      </c>
      <c r="E53" s="182">
        <v>45.13</v>
      </c>
      <c r="F53" s="182">
        <v>45.13</v>
      </c>
      <c r="G53" s="183">
        <v>0</v>
      </c>
      <c r="H53" s="183">
        <v>12.36</v>
      </c>
      <c r="I53" s="183">
        <v>7.92</v>
      </c>
      <c r="J53" s="183">
        <v>2.37</v>
      </c>
      <c r="K53" s="183">
        <v>0</v>
      </c>
      <c r="L53" s="183">
        <v>0</v>
      </c>
      <c r="M53" s="183">
        <v>10.48</v>
      </c>
      <c r="N53" s="183">
        <v>12</v>
      </c>
      <c r="O53" s="183">
        <v>0</v>
      </c>
      <c r="P53" s="186">
        <v>0</v>
      </c>
      <c r="Q53" s="183">
        <v>0</v>
      </c>
    </row>
    <row r="54" spans="1:17" s="178" customFormat="1" ht="22.5" customHeight="1">
      <c r="A54" s="180" t="s">
        <v>155</v>
      </c>
      <c r="B54" s="180" t="s">
        <v>217</v>
      </c>
      <c r="C54" s="180"/>
      <c r="D54" s="181" t="s">
        <v>218</v>
      </c>
      <c r="E54" s="182">
        <v>536.75</v>
      </c>
      <c r="F54" s="182">
        <v>536.75</v>
      </c>
      <c r="G54" s="183">
        <v>0</v>
      </c>
      <c r="H54" s="183">
        <v>203.16</v>
      </c>
      <c r="I54" s="183">
        <v>132.26</v>
      </c>
      <c r="J54" s="183">
        <v>39.23</v>
      </c>
      <c r="K54" s="183">
        <v>0</v>
      </c>
      <c r="L54" s="183">
        <v>0</v>
      </c>
      <c r="M54" s="183">
        <v>50.1</v>
      </c>
      <c r="N54" s="183">
        <v>112</v>
      </c>
      <c r="O54" s="183">
        <v>0</v>
      </c>
      <c r="P54" s="186">
        <v>0</v>
      </c>
      <c r="Q54" s="183">
        <v>0</v>
      </c>
    </row>
    <row r="55" spans="1:17" s="178" customFormat="1" ht="22.5" customHeight="1">
      <c r="A55" s="180" t="s">
        <v>157</v>
      </c>
      <c r="B55" s="180" t="s">
        <v>219</v>
      </c>
      <c r="C55" s="180" t="s">
        <v>32</v>
      </c>
      <c r="D55" s="181" t="s">
        <v>220</v>
      </c>
      <c r="E55" s="182">
        <v>536.75</v>
      </c>
      <c r="F55" s="182">
        <v>536.75</v>
      </c>
      <c r="G55" s="183">
        <v>0</v>
      </c>
      <c r="H55" s="183">
        <v>203.16</v>
      </c>
      <c r="I55" s="183">
        <v>132.26</v>
      </c>
      <c r="J55" s="183">
        <v>39.23</v>
      </c>
      <c r="K55" s="183">
        <v>0</v>
      </c>
      <c r="L55" s="183">
        <v>0</v>
      </c>
      <c r="M55" s="183">
        <v>50.1</v>
      </c>
      <c r="N55" s="183">
        <v>112</v>
      </c>
      <c r="O55" s="183">
        <v>0</v>
      </c>
      <c r="P55" s="186">
        <v>0</v>
      </c>
      <c r="Q55" s="183">
        <v>0</v>
      </c>
    </row>
    <row r="56" spans="1:17" s="178" customFormat="1" ht="22.5" customHeight="1">
      <c r="A56" s="180" t="s">
        <v>155</v>
      </c>
      <c r="B56" s="180" t="s">
        <v>221</v>
      </c>
      <c r="C56" s="180"/>
      <c r="D56" s="181" t="s">
        <v>222</v>
      </c>
      <c r="E56" s="182">
        <v>1311.21</v>
      </c>
      <c r="F56" s="182">
        <v>1311.21</v>
      </c>
      <c r="G56" s="183">
        <v>0</v>
      </c>
      <c r="H56" s="183">
        <v>328.36</v>
      </c>
      <c r="I56" s="183">
        <v>203.76</v>
      </c>
      <c r="J56" s="183">
        <v>62.38</v>
      </c>
      <c r="K56" s="183">
        <v>0</v>
      </c>
      <c r="L56" s="183">
        <v>0</v>
      </c>
      <c r="M56" s="183">
        <v>211.05</v>
      </c>
      <c r="N56" s="183">
        <v>504</v>
      </c>
      <c r="O56" s="183">
        <v>1.66</v>
      </c>
      <c r="P56" s="186">
        <v>0</v>
      </c>
      <c r="Q56" s="183">
        <v>0</v>
      </c>
    </row>
    <row r="57" spans="1:17" s="178" customFormat="1" ht="22.5" customHeight="1">
      <c r="A57" s="180" t="s">
        <v>157</v>
      </c>
      <c r="B57" s="180" t="s">
        <v>223</v>
      </c>
      <c r="C57" s="180" t="s">
        <v>32</v>
      </c>
      <c r="D57" s="181" t="s">
        <v>224</v>
      </c>
      <c r="E57" s="182">
        <v>1169.21</v>
      </c>
      <c r="F57" s="182">
        <v>1169.21</v>
      </c>
      <c r="G57" s="183">
        <v>0</v>
      </c>
      <c r="H57" s="183">
        <v>328.36</v>
      </c>
      <c r="I57" s="183">
        <v>203.76</v>
      </c>
      <c r="J57" s="183">
        <v>62.38</v>
      </c>
      <c r="K57" s="183">
        <v>0</v>
      </c>
      <c r="L57" s="183">
        <v>0</v>
      </c>
      <c r="M57" s="183">
        <v>211.05</v>
      </c>
      <c r="N57" s="183">
        <v>362</v>
      </c>
      <c r="O57" s="183">
        <v>1.66</v>
      </c>
      <c r="P57" s="186">
        <v>0</v>
      </c>
      <c r="Q57" s="183">
        <v>0</v>
      </c>
    </row>
    <row r="58" spans="1:17" s="178" customFormat="1" ht="22.5" customHeight="1">
      <c r="A58" s="180" t="s">
        <v>157</v>
      </c>
      <c r="B58" s="180" t="s">
        <v>223</v>
      </c>
      <c r="C58" s="180" t="s">
        <v>71</v>
      </c>
      <c r="D58" s="181" t="s">
        <v>225</v>
      </c>
      <c r="E58" s="182">
        <v>142</v>
      </c>
      <c r="F58" s="182">
        <v>142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142</v>
      </c>
      <c r="O58" s="183">
        <v>0</v>
      </c>
      <c r="P58" s="186">
        <v>0</v>
      </c>
      <c r="Q58" s="183">
        <v>0</v>
      </c>
    </row>
    <row r="59" spans="1:17" s="178" customFormat="1" ht="22.5" customHeight="1">
      <c r="A59" s="180" t="s">
        <v>155</v>
      </c>
      <c r="B59" s="180" t="s">
        <v>226</v>
      </c>
      <c r="C59" s="180"/>
      <c r="D59" s="181" t="s">
        <v>227</v>
      </c>
      <c r="E59" s="182">
        <v>841.47</v>
      </c>
      <c r="F59" s="182">
        <v>841.47</v>
      </c>
      <c r="G59" s="183">
        <v>0</v>
      </c>
      <c r="H59" s="183">
        <v>127.04</v>
      </c>
      <c r="I59" s="183">
        <v>84.23</v>
      </c>
      <c r="J59" s="183">
        <v>24.64</v>
      </c>
      <c r="K59" s="183">
        <v>0</v>
      </c>
      <c r="L59" s="183">
        <v>0</v>
      </c>
      <c r="M59" s="183">
        <v>102.46</v>
      </c>
      <c r="N59" s="183">
        <v>187.7</v>
      </c>
      <c r="O59" s="183">
        <v>315.4</v>
      </c>
      <c r="P59" s="186">
        <v>0</v>
      </c>
      <c r="Q59" s="183">
        <v>0</v>
      </c>
    </row>
    <row r="60" spans="1:17" s="178" customFormat="1" ht="22.5" customHeight="1">
      <c r="A60" s="180" t="s">
        <v>157</v>
      </c>
      <c r="B60" s="180" t="s">
        <v>228</v>
      </c>
      <c r="C60" s="180" t="s">
        <v>32</v>
      </c>
      <c r="D60" s="181" t="s">
        <v>229</v>
      </c>
      <c r="E60" s="182">
        <v>526.07</v>
      </c>
      <c r="F60" s="182">
        <v>526.07</v>
      </c>
      <c r="G60" s="183">
        <v>0</v>
      </c>
      <c r="H60" s="183">
        <v>127.04</v>
      </c>
      <c r="I60" s="183">
        <v>84.23</v>
      </c>
      <c r="J60" s="183">
        <v>24.64</v>
      </c>
      <c r="K60" s="183">
        <v>0</v>
      </c>
      <c r="L60" s="183">
        <v>0</v>
      </c>
      <c r="M60" s="183">
        <v>102.46</v>
      </c>
      <c r="N60" s="183">
        <v>187.7</v>
      </c>
      <c r="O60" s="183">
        <v>0</v>
      </c>
      <c r="P60" s="186">
        <v>0</v>
      </c>
      <c r="Q60" s="183">
        <v>0</v>
      </c>
    </row>
    <row r="61" spans="1:17" s="178" customFormat="1" ht="22.5" customHeight="1">
      <c r="A61" s="180" t="s">
        <v>157</v>
      </c>
      <c r="B61" s="180" t="s">
        <v>228</v>
      </c>
      <c r="C61" s="180" t="s">
        <v>75</v>
      </c>
      <c r="D61" s="181" t="s">
        <v>230</v>
      </c>
      <c r="E61" s="182">
        <v>315.4</v>
      </c>
      <c r="F61" s="182">
        <v>315.4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315.4</v>
      </c>
      <c r="P61" s="186">
        <v>0</v>
      </c>
      <c r="Q61" s="183">
        <v>0</v>
      </c>
    </row>
    <row r="62" spans="1:17" s="178" customFormat="1" ht="22.5" customHeight="1">
      <c r="A62" s="180" t="s">
        <v>155</v>
      </c>
      <c r="B62" s="180" t="s">
        <v>231</v>
      </c>
      <c r="C62" s="180"/>
      <c r="D62" s="181" t="s">
        <v>232</v>
      </c>
      <c r="E62" s="182">
        <v>517.54</v>
      </c>
      <c r="F62" s="182">
        <v>517.54</v>
      </c>
      <c r="G62" s="183">
        <v>0</v>
      </c>
      <c r="H62" s="183">
        <v>71.46</v>
      </c>
      <c r="I62" s="183">
        <v>42.38</v>
      </c>
      <c r="J62" s="183">
        <v>13.39</v>
      </c>
      <c r="K62" s="183">
        <v>0</v>
      </c>
      <c r="L62" s="183">
        <v>0</v>
      </c>
      <c r="M62" s="183">
        <v>47.31</v>
      </c>
      <c r="N62" s="183">
        <v>343</v>
      </c>
      <c r="O62" s="183">
        <v>0</v>
      </c>
      <c r="P62" s="186">
        <v>0</v>
      </c>
      <c r="Q62" s="183">
        <v>0</v>
      </c>
    </row>
    <row r="63" spans="1:17" s="178" customFormat="1" ht="22.5" customHeight="1">
      <c r="A63" s="180" t="s">
        <v>157</v>
      </c>
      <c r="B63" s="180" t="s">
        <v>233</v>
      </c>
      <c r="C63" s="180" t="s">
        <v>32</v>
      </c>
      <c r="D63" s="181" t="s">
        <v>234</v>
      </c>
      <c r="E63" s="182">
        <v>517.54</v>
      </c>
      <c r="F63" s="182">
        <v>517.54</v>
      </c>
      <c r="G63" s="183">
        <v>0</v>
      </c>
      <c r="H63" s="183">
        <v>71.46</v>
      </c>
      <c r="I63" s="183">
        <v>42.38</v>
      </c>
      <c r="J63" s="183">
        <v>13.39</v>
      </c>
      <c r="K63" s="183">
        <v>0</v>
      </c>
      <c r="L63" s="183">
        <v>0</v>
      </c>
      <c r="M63" s="183">
        <v>47.31</v>
      </c>
      <c r="N63" s="183">
        <v>343</v>
      </c>
      <c r="O63" s="183">
        <v>0</v>
      </c>
      <c r="P63" s="186">
        <v>0</v>
      </c>
      <c r="Q63" s="183">
        <v>0</v>
      </c>
    </row>
    <row r="64" spans="1:17" s="178" customFormat="1" ht="22.5" customHeight="1">
      <c r="A64" s="180" t="s">
        <v>155</v>
      </c>
      <c r="B64" s="180" t="s">
        <v>235</v>
      </c>
      <c r="C64" s="180"/>
      <c r="D64" s="181" t="s">
        <v>236</v>
      </c>
      <c r="E64" s="182">
        <v>226.4</v>
      </c>
      <c r="F64" s="182">
        <v>226.4</v>
      </c>
      <c r="G64" s="183">
        <v>0</v>
      </c>
      <c r="H64" s="183">
        <v>65.4</v>
      </c>
      <c r="I64" s="183">
        <v>41.38</v>
      </c>
      <c r="J64" s="183">
        <v>12.5</v>
      </c>
      <c r="K64" s="183">
        <v>0</v>
      </c>
      <c r="L64" s="183">
        <v>0</v>
      </c>
      <c r="M64" s="183">
        <v>48.4</v>
      </c>
      <c r="N64" s="183">
        <v>58</v>
      </c>
      <c r="O64" s="183">
        <v>0.72</v>
      </c>
      <c r="P64" s="186">
        <v>0</v>
      </c>
      <c r="Q64" s="183">
        <v>0</v>
      </c>
    </row>
    <row r="65" spans="1:17" s="178" customFormat="1" ht="22.5" customHeight="1">
      <c r="A65" s="180" t="s">
        <v>157</v>
      </c>
      <c r="B65" s="180" t="s">
        <v>237</v>
      </c>
      <c r="C65" s="180" t="s">
        <v>32</v>
      </c>
      <c r="D65" s="181" t="s">
        <v>238</v>
      </c>
      <c r="E65" s="182">
        <v>168.4</v>
      </c>
      <c r="F65" s="182">
        <v>168.4</v>
      </c>
      <c r="G65" s="183">
        <v>0</v>
      </c>
      <c r="H65" s="183">
        <v>65.4</v>
      </c>
      <c r="I65" s="183">
        <v>41.38</v>
      </c>
      <c r="J65" s="183">
        <v>12.5</v>
      </c>
      <c r="K65" s="183">
        <v>0</v>
      </c>
      <c r="L65" s="183">
        <v>0</v>
      </c>
      <c r="M65" s="183">
        <v>48.4</v>
      </c>
      <c r="N65" s="183">
        <v>0</v>
      </c>
      <c r="O65" s="183">
        <v>0.72</v>
      </c>
      <c r="P65" s="186">
        <v>0</v>
      </c>
      <c r="Q65" s="183">
        <v>0</v>
      </c>
    </row>
    <row r="66" spans="1:17" s="178" customFormat="1" ht="22.5" customHeight="1">
      <c r="A66" s="180" t="s">
        <v>157</v>
      </c>
      <c r="B66" s="180" t="s">
        <v>237</v>
      </c>
      <c r="C66" s="180" t="s">
        <v>165</v>
      </c>
      <c r="D66" s="181" t="s">
        <v>239</v>
      </c>
      <c r="E66" s="182">
        <v>27</v>
      </c>
      <c r="F66" s="182">
        <v>27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27</v>
      </c>
      <c r="O66" s="183">
        <v>0</v>
      </c>
      <c r="P66" s="186">
        <v>0</v>
      </c>
      <c r="Q66" s="183">
        <v>0</v>
      </c>
    </row>
    <row r="67" spans="1:17" s="178" customFormat="1" ht="22.5" customHeight="1">
      <c r="A67" s="180" t="s">
        <v>157</v>
      </c>
      <c r="B67" s="180" t="s">
        <v>237</v>
      </c>
      <c r="C67" s="180" t="s">
        <v>35</v>
      </c>
      <c r="D67" s="181" t="s">
        <v>240</v>
      </c>
      <c r="E67" s="182">
        <v>22</v>
      </c>
      <c r="F67" s="182">
        <v>22</v>
      </c>
      <c r="G67" s="183">
        <v>0</v>
      </c>
      <c r="H67" s="183">
        <v>0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22</v>
      </c>
      <c r="O67" s="183">
        <v>0</v>
      </c>
      <c r="P67" s="186">
        <v>0</v>
      </c>
      <c r="Q67" s="183">
        <v>0</v>
      </c>
    </row>
    <row r="68" spans="1:17" s="178" customFormat="1" ht="22.5" customHeight="1">
      <c r="A68" s="180" t="s">
        <v>157</v>
      </c>
      <c r="B68" s="180" t="s">
        <v>237</v>
      </c>
      <c r="C68" s="180" t="s">
        <v>71</v>
      </c>
      <c r="D68" s="181" t="s">
        <v>241</v>
      </c>
      <c r="E68" s="182">
        <v>9</v>
      </c>
      <c r="F68" s="182">
        <v>9</v>
      </c>
      <c r="G68" s="183">
        <v>0</v>
      </c>
      <c r="H68" s="183">
        <v>0</v>
      </c>
      <c r="I68" s="183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9</v>
      </c>
      <c r="O68" s="183">
        <v>0</v>
      </c>
      <c r="P68" s="186">
        <v>0</v>
      </c>
      <c r="Q68" s="183">
        <v>0</v>
      </c>
    </row>
    <row r="69" spans="1:17" s="178" customFormat="1" ht="22.5" customHeight="1">
      <c r="A69" s="180" t="s">
        <v>155</v>
      </c>
      <c r="B69" s="180" t="s">
        <v>242</v>
      </c>
      <c r="C69" s="180"/>
      <c r="D69" s="181" t="s">
        <v>243</v>
      </c>
      <c r="E69" s="182">
        <v>30</v>
      </c>
      <c r="F69" s="182">
        <v>30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30</v>
      </c>
      <c r="O69" s="183">
        <v>0</v>
      </c>
      <c r="P69" s="186">
        <v>0</v>
      </c>
      <c r="Q69" s="183">
        <v>0</v>
      </c>
    </row>
    <row r="70" spans="1:17" s="178" customFormat="1" ht="22.5" customHeight="1">
      <c r="A70" s="180" t="s">
        <v>157</v>
      </c>
      <c r="B70" s="180" t="s">
        <v>244</v>
      </c>
      <c r="C70" s="180" t="s">
        <v>32</v>
      </c>
      <c r="D70" s="181" t="s">
        <v>245</v>
      </c>
      <c r="E70" s="182">
        <v>30</v>
      </c>
      <c r="F70" s="182">
        <v>30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30</v>
      </c>
      <c r="O70" s="183">
        <v>0</v>
      </c>
      <c r="P70" s="186">
        <v>0</v>
      </c>
      <c r="Q70" s="183">
        <v>0</v>
      </c>
    </row>
    <row r="71" spans="1:17" s="178" customFormat="1" ht="22.5" customHeight="1">
      <c r="A71" s="180" t="s">
        <v>155</v>
      </c>
      <c r="B71" s="180" t="s">
        <v>246</v>
      </c>
      <c r="C71" s="180"/>
      <c r="D71" s="181" t="s">
        <v>247</v>
      </c>
      <c r="E71" s="182">
        <v>207.98</v>
      </c>
      <c r="F71" s="182">
        <v>207.98</v>
      </c>
      <c r="G71" s="183">
        <v>0</v>
      </c>
      <c r="H71" s="183">
        <v>15.43</v>
      </c>
      <c r="I71" s="183">
        <v>10.13</v>
      </c>
      <c r="J71" s="183">
        <v>2.99</v>
      </c>
      <c r="K71" s="183">
        <v>0</v>
      </c>
      <c r="L71" s="183">
        <v>0</v>
      </c>
      <c r="M71" s="183">
        <v>6.82</v>
      </c>
      <c r="N71" s="183">
        <v>172.1</v>
      </c>
      <c r="O71" s="183">
        <v>0</v>
      </c>
      <c r="P71" s="186">
        <v>0.51</v>
      </c>
      <c r="Q71" s="183">
        <v>0</v>
      </c>
    </row>
    <row r="72" spans="1:17" s="178" customFormat="1" ht="22.5" customHeight="1">
      <c r="A72" s="180" t="s">
        <v>157</v>
      </c>
      <c r="B72" s="180" t="s">
        <v>248</v>
      </c>
      <c r="C72" s="180" t="s">
        <v>32</v>
      </c>
      <c r="D72" s="181" t="s">
        <v>249</v>
      </c>
      <c r="E72" s="182">
        <v>35.37</v>
      </c>
      <c r="F72" s="182">
        <v>35.37</v>
      </c>
      <c r="G72" s="183">
        <v>0</v>
      </c>
      <c r="H72" s="183">
        <v>15.43</v>
      </c>
      <c r="I72" s="183">
        <v>10.13</v>
      </c>
      <c r="J72" s="183">
        <v>2.99</v>
      </c>
      <c r="K72" s="183">
        <v>0</v>
      </c>
      <c r="L72" s="183">
        <v>0</v>
      </c>
      <c r="M72" s="183">
        <v>6.82</v>
      </c>
      <c r="N72" s="183">
        <v>0</v>
      </c>
      <c r="O72" s="183">
        <v>0</v>
      </c>
      <c r="P72" s="186">
        <v>0</v>
      </c>
      <c r="Q72" s="183">
        <v>0</v>
      </c>
    </row>
    <row r="73" spans="1:17" s="178" customFormat="1" ht="22.5" customHeight="1">
      <c r="A73" s="180" t="s">
        <v>157</v>
      </c>
      <c r="B73" s="180" t="s">
        <v>248</v>
      </c>
      <c r="C73" s="180" t="s">
        <v>35</v>
      </c>
      <c r="D73" s="181" t="s">
        <v>250</v>
      </c>
      <c r="E73" s="182">
        <v>58</v>
      </c>
      <c r="F73" s="182">
        <v>58</v>
      </c>
      <c r="G73" s="183">
        <v>0</v>
      </c>
      <c r="H73" s="183">
        <v>0</v>
      </c>
      <c r="I73" s="183">
        <v>0</v>
      </c>
      <c r="J73" s="183">
        <v>0</v>
      </c>
      <c r="K73" s="183">
        <v>0</v>
      </c>
      <c r="L73" s="183">
        <v>0</v>
      </c>
      <c r="M73" s="183">
        <v>0</v>
      </c>
      <c r="N73" s="183">
        <v>58</v>
      </c>
      <c r="O73" s="183">
        <v>0</v>
      </c>
      <c r="P73" s="186">
        <v>0</v>
      </c>
      <c r="Q73" s="183">
        <v>0</v>
      </c>
    </row>
    <row r="74" spans="1:17" s="178" customFormat="1" ht="22.5" customHeight="1">
      <c r="A74" s="180" t="s">
        <v>157</v>
      </c>
      <c r="B74" s="180" t="s">
        <v>248</v>
      </c>
      <c r="C74" s="180" t="s">
        <v>75</v>
      </c>
      <c r="D74" s="181" t="s">
        <v>251</v>
      </c>
      <c r="E74" s="182">
        <v>114.61</v>
      </c>
      <c r="F74" s="182">
        <v>114.61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114.1</v>
      </c>
      <c r="O74" s="183">
        <v>0</v>
      </c>
      <c r="P74" s="186">
        <v>0.51</v>
      </c>
      <c r="Q74" s="183">
        <v>0</v>
      </c>
    </row>
    <row r="75" spans="1:17" s="178" customFormat="1" ht="22.5" customHeight="1">
      <c r="A75" s="180" t="s">
        <v>155</v>
      </c>
      <c r="B75" s="180" t="s">
        <v>252</v>
      </c>
      <c r="C75" s="180"/>
      <c r="D75" s="181" t="s">
        <v>253</v>
      </c>
      <c r="E75" s="182">
        <v>2727.84</v>
      </c>
      <c r="F75" s="182">
        <v>2727.84</v>
      </c>
      <c r="G75" s="183">
        <v>0</v>
      </c>
      <c r="H75" s="183">
        <v>846.96</v>
      </c>
      <c r="I75" s="183">
        <v>550.4</v>
      </c>
      <c r="J75" s="183">
        <v>162.81</v>
      </c>
      <c r="K75" s="183">
        <v>0</v>
      </c>
      <c r="L75" s="183">
        <v>0</v>
      </c>
      <c r="M75" s="183">
        <v>350.4</v>
      </c>
      <c r="N75" s="183">
        <v>314</v>
      </c>
      <c r="O75" s="183">
        <v>3.24</v>
      </c>
      <c r="P75" s="186">
        <v>500.03</v>
      </c>
      <c r="Q75" s="183">
        <v>0</v>
      </c>
    </row>
    <row r="76" spans="1:17" s="178" customFormat="1" ht="22.5" customHeight="1">
      <c r="A76" s="180" t="s">
        <v>157</v>
      </c>
      <c r="B76" s="180" t="s">
        <v>254</v>
      </c>
      <c r="C76" s="180" t="s">
        <v>32</v>
      </c>
      <c r="D76" s="181" t="s">
        <v>249</v>
      </c>
      <c r="E76" s="182">
        <v>1928.62</v>
      </c>
      <c r="F76" s="182">
        <v>1928.62</v>
      </c>
      <c r="G76" s="183">
        <v>0</v>
      </c>
      <c r="H76" s="183">
        <v>846.96</v>
      </c>
      <c r="I76" s="183">
        <v>550.4</v>
      </c>
      <c r="J76" s="183">
        <v>162.81</v>
      </c>
      <c r="K76" s="183">
        <v>0</v>
      </c>
      <c r="L76" s="183">
        <v>0</v>
      </c>
      <c r="M76" s="183">
        <v>350.4</v>
      </c>
      <c r="N76" s="183">
        <v>0</v>
      </c>
      <c r="O76" s="183">
        <v>3.24</v>
      </c>
      <c r="P76" s="186">
        <v>14.81</v>
      </c>
      <c r="Q76" s="183">
        <v>0</v>
      </c>
    </row>
    <row r="77" spans="1:17" s="178" customFormat="1" ht="22.5" customHeight="1">
      <c r="A77" s="180" t="s">
        <v>157</v>
      </c>
      <c r="B77" s="180" t="s">
        <v>254</v>
      </c>
      <c r="C77" s="180" t="s">
        <v>60</v>
      </c>
      <c r="D77" s="181" t="s">
        <v>255</v>
      </c>
      <c r="E77" s="182">
        <v>7</v>
      </c>
      <c r="F77" s="182">
        <v>7</v>
      </c>
      <c r="G77" s="183">
        <v>0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7</v>
      </c>
      <c r="O77" s="183">
        <v>0</v>
      </c>
      <c r="P77" s="186">
        <v>0</v>
      </c>
      <c r="Q77" s="183">
        <v>0</v>
      </c>
    </row>
    <row r="78" spans="1:17" s="178" customFormat="1" ht="22.5" customHeight="1">
      <c r="A78" s="180" t="s">
        <v>157</v>
      </c>
      <c r="B78" s="180" t="s">
        <v>254</v>
      </c>
      <c r="C78" s="180" t="s">
        <v>35</v>
      </c>
      <c r="D78" s="181" t="s">
        <v>256</v>
      </c>
      <c r="E78" s="182">
        <v>191.87</v>
      </c>
      <c r="F78" s="182">
        <v>191.87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8</v>
      </c>
      <c r="O78" s="183">
        <v>0</v>
      </c>
      <c r="P78" s="186">
        <v>183.87</v>
      </c>
      <c r="Q78" s="183">
        <v>0</v>
      </c>
    </row>
    <row r="79" spans="1:17" s="178" customFormat="1" ht="22.5" customHeight="1">
      <c r="A79" s="180" t="s">
        <v>157</v>
      </c>
      <c r="B79" s="180" t="s">
        <v>254</v>
      </c>
      <c r="C79" s="180" t="s">
        <v>71</v>
      </c>
      <c r="D79" s="181" t="s">
        <v>257</v>
      </c>
      <c r="E79" s="182">
        <v>131.05</v>
      </c>
      <c r="F79" s="182">
        <v>131.05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6</v>
      </c>
      <c r="O79" s="183">
        <v>0</v>
      </c>
      <c r="P79" s="186">
        <v>125.05</v>
      </c>
      <c r="Q79" s="183">
        <v>0</v>
      </c>
    </row>
    <row r="80" spans="1:17" s="178" customFormat="1" ht="22.5" customHeight="1">
      <c r="A80" s="180" t="s">
        <v>157</v>
      </c>
      <c r="B80" s="180" t="s">
        <v>254</v>
      </c>
      <c r="C80" s="180" t="s">
        <v>63</v>
      </c>
      <c r="D80" s="181" t="s">
        <v>258</v>
      </c>
      <c r="E80" s="182">
        <v>469.3</v>
      </c>
      <c r="F80" s="182">
        <v>469.3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293</v>
      </c>
      <c r="O80" s="183">
        <v>0</v>
      </c>
      <c r="P80" s="186">
        <v>176.3</v>
      </c>
      <c r="Q80" s="183">
        <v>0</v>
      </c>
    </row>
    <row r="81" spans="1:17" s="178" customFormat="1" ht="22.5" customHeight="1">
      <c r="A81" s="180" t="s">
        <v>155</v>
      </c>
      <c r="B81" s="180" t="s">
        <v>75</v>
      </c>
      <c r="C81" s="180"/>
      <c r="D81" s="181" t="s">
        <v>259</v>
      </c>
      <c r="E81" s="182">
        <v>36693.7</v>
      </c>
      <c r="F81" s="182">
        <v>36693.7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4268.7</v>
      </c>
      <c r="O81" s="183">
        <v>0</v>
      </c>
      <c r="P81" s="186">
        <v>3746</v>
      </c>
      <c r="Q81" s="183">
        <v>28679</v>
      </c>
    </row>
    <row r="82" spans="1:17" s="178" customFormat="1" ht="22.5" customHeight="1">
      <c r="A82" s="180" t="s">
        <v>157</v>
      </c>
      <c r="B82" s="180" t="s">
        <v>260</v>
      </c>
      <c r="C82" s="180" t="s">
        <v>32</v>
      </c>
      <c r="D82" s="181" t="s">
        <v>261</v>
      </c>
      <c r="E82" s="182">
        <v>40</v>
      </c>
      <c r="F82" s="182">
        <v>40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183">
        <v>0</v>
      </c>
      <c r="M82" s="183">
        <v>0</v>
      </c>
      <c r="N82" s="183">
        <v>40</v>
      </c>
      <c r="O82" s="183">
        <v>0</v>
      </c>
      <c r="P82" s="186">
        <v>0</v>
      </c>
      <c r="Q82" s="183">
        <v>0</v>
      </c>
    </row>
    <row r="83" spans="1:17" s="178" customFormat="1" ht="22.5" customHeight="1">
      <c r="A83" s="180" t="s">
        <v>157</v>
      </c>
      <c r="B83" s="180" t="s">
        <v>260</v>
      </c>
      <c r="C83" s="180" t="s">
        <v>75</v>
      </c>
      <c r="D83" s="181" t="s">
        <v>262</v>
      </c>
      <c r="E83" s="182">
        <v>36653.7</v>
      </c>
      <c r="F83" s="182">
        <v>36653.7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4228.7</v>
      </c>
      <c r="O83" s="183">
        <v>0</v>
      </c>
      <c r="P83" s="186">
        <v>3746</v>
      </c>
      <c r="Q83" s="183">
        <v>28679</v>
      </c>
    </row>
    <row r="84" spans="1:17" s="178" customFormat="1" ht="22.5" customHeight="1">
      <c r="A84" s="180" t="s">
        <v>100</v>
      </c>
      <c r="B84" s="180"/>
      <c r="C84" s="180"/>
      <c r="D84" s="181" t="s">
        <v>101</v>
      </c>
      <c r="E84" s="182">
        <v>311</v>
      </c>
      <c r="F84" s="182">
        <v>311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223</v>
      </c>
      <c r="O84" s="183">
        <v>0</v>
      </c>
      <c r="P84" s="186">
        <v>88</v>
      </c>
      <c r="Q84" s="183">
        <v>0</v>
      </c>
    </row>
    <row r="85" spans="1:17" s="178" customFormat="1" ht="22.5" customHeight="1">
      <c r="A85" s="180" t="s">
        <v>263</v>
      </c>
      <c r="B85" s="180" t="s">
        <v>37</v>
      </c>
      <c r="C85" s="180"/>
      <c r="D85" s="181" t="s">
        <v>264</v>
      </c>
      <c r="E85" s="182">
        <v>311</v>
      </c>
      <c r="F85" s="182">
        <v>311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183">
        <v>223</v>
      </c>
      <c r="O85" s="183">
        <v>0</v>
      </c>
      <c r="P85" s="186">
        <v>88</v>
      </c>
      <c r="Q85" s="183">
        <v>0</v>
      </c>
    </row>
    <row r="86" spans="1:17" s="178" customFormat="1" ht="22.5" customHeight="1">
      <c r="A86" s="180" t="s">
        <v>265</v>
      </c>
      <c r="B86" s="180" t="s">
        <v>189</v>
      </c>
      <c r="C86" s="180" t="s">
        <v>32</v>
      </c>
      <c r="D86" s="181" t="s">
        <v>266</v>
      </c>
      <c r="E86" s="182">
        <v>30</v>
      </c>
      <c r="F86" s="182">
        <v>30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30</v>
      </c>
      <c r="O86" s="183">
        <v>0</v>
      </c>
      <c r="P86" s="186">
        <v>0</v>
      </c>
      <c r="Q86" s="183">
        <v>0</v>
      </c>
    </row>
    <row r="87" spans="1:17" s="178" customFormat="1" ht="22.5" customHeight="1">
      <c r="A87" s="180" t="s">
        <v>265</v>
      </c>
      <c r="B87" s="180" t="s">
        <v>189</v>
      </c>
      <c r="C87" s="180" t="s">
        <v>165</v>
      </c>
      <c r="D87" s="181" t="s">
        <v>267</v>
      </c>
      <c r="E87" s="182">
        <v>88</v>
      </c>
      <c r="F87" s="182">
        <v>88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86">
        <v>88</v>
      </c>
      <c r="Q87" s="183">
        <v>0</v>
      </c>
    </row>
    <row r="88" spans="1:17" s="178" customFormat="1" ht="22.5" customHeight="1">
      <c r="A88" s="180" t="s">
        <v>265</v>
      </c>
      <c r="B88" s="180" t="s">
        <v>189</v>
      </c>
      <c r="C88" s="180" t="s">
        <v>37</v>
      </c>
      <c r="D88" s="181" t="s">
        <v>268</v>
      </c>
      <c r="E88" s="182">
        <v>35</v>
      </c>
      <c r="F88" s="182">
        <v>35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35</v>
      </c>
      <c r="O88" s="183">
        <v>0</v>
      </c>
      <c r="P88" s="186">
        <v>0</v>
      </c>
      <c r="Q88" s="183">
        <v>0</v>
      </c>
    </row>
    <row r="89" spans="1:17" s="178" customFormat="1" ht="22.5" customHeight="1">
      <c r="A89" s="180" t="s">
        <v>265</v>
      </c>
      <c r="B89" s="180" t="s">
        <v>189</v>
      </c>
      <c r="C89" s="180" t="s">
        <v>39</v>
      </c>
      <c r="D89" s="181" t="s">
        <v>269</v>
      </c>
      <c r="E89" s="182">
        <v>80</v>
      </c>
      <c r="F89" s="182">
        <v>80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80</v>
      </c>
      <c r="O89" s="183">
        <v>0</v>
      </c>
      <c r="P89" s="186">
        <v>0</v>
      </c>
      <c r="Q89" s="183">
        <v>0</v>
      </c>
    </row>
    <row r="90" spans="1:17" s="178" customFormat="1" ht="22.5" customHeight="1">
      <c r="A90" s="180" t="s">
        <v>265</v>
      </c>
      <c r="B90" s="180" t="s">
        <v>189</v>
      </c>
      <c r="C90" s="180" t="s">
        <v>75</v>
      </c>
      <c r="D90" s="181" t="s">
        <v>270</v>
      </c>
      <c r="E90" s="182">
        <v>78</v>
      </c>
      <c r="F90" s="182">
        <v>78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78</v>
      </c>
      <c r="O90" s="183">
        <v>0</v>
      </c>
      <c r="P90" s="186">
        <v>0</v>
      </c>
      <c r="Q90" s="183">
        <v>0</v>
      </c>
    </row>
    <row r="91" spans="1:17" s="178" customFormat="1" ht="22.5" customHeight="1">
      <c r="A91" s="180" t="s">
        <v>102</v>
      </c>
      <c r="B91" s="180"/>
      <c r="C91" s="180"/>
      <c r="D91" s="181" t="s">
        <v>103</v>
      </c>
      <c r="E91" s="182">
        <v>10892.74</v>
      </c>
      <c r="F91" s="182">
        <v>10892.74</v>
      </c>
      <c r="G91" s="183">
        <v>0</v>
      </c>
      <c r="H91" s="183">
        <v>2205.71</v>
      </c>
      <c r="I91" s="183">
        <v>1180.11</v>
      </c>
      <c r="J91" s="183">
        <v>401.13</v>
      </c>
      <c r="K91" s="183">
        <v>0</v>
      </c>
      <c r="L91" s="183">
        <v>727.44</v>
      </c>
      <c r="M91" s="183">
        <v>1377.02</v>
      </c>
      <c r="N91" s="183">
        <v>2015.54</v>
      </c>
      <c r="O91" s="183">
        <v>17.84</v>
      </c>
      <c r="P91" s="186">
        <v>2967.94</v>
      </c>
      <c r="Q91" s="183">
        <v>0</v>
      </c>
    </row>
    <row r="92" spans="1:17" s="178" customFormat="1" ht="22.5" customHeight="1">
      <c r="A92" s="180" t="s">
        <v>271</v>
      </c>
      <c r="B92" s="180" t="s">
        <v>32</v>
      </c>
      <c r="C92" s="180"/>
      <c r="D92" s="181" t="s">
        <v>272</v>
      </c>
      <c r="E92" s="182">
        <v>30.4</v>
      </c>
      <c r="F92" s="182">
        <v>30.4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30.4</v>
      </c>
      <c r="O92" s="183">
        <v>0</v>
      </c>
      <c r="P92" s="186">
        <v>0</v>
      </c>
      <c r="Q92" s="183">
        <v>0</v>
      </c>
    </row>
    <row r="93" spans="1:17" s="178" customFormat="1" ht="22.5" customHeight="1">
      <c r="A93" s="180" t="s">
        <v>273</v>
      </c>
      <c r="B93" s="180" t="s">
        <v>158</v>
      </c>
      <c r="C93" s="180" t="s">
        <v>75</v>
      </c>
      <c r="D93" s="181" t="s">
        <v>274</v>
      </c>
      <c r="E93" s="182">
        <v>30.4</v>
      </c>
      <c r="F93" s="182">
        <v>30.4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30.4</v>
      </c>
      <c r="O93" s="183">
        <v>0</v>
      </c>
      <c r="P93" s="186">
        <v>0</v>
      </c>
      <c r="Q93" s="183">
        <v>0</v>
      </c>
    </row>
    <row r="94" spans="1:17" s="178" customFormat="1" ht="22.5" customHeight="1">
      <c r="A94" s="180" t="s">
        <v>271</v>
      </c>
      <c r="B94" s="180" t="s">
        <v>60</v>
      </c>
      <c r="C94" s="180"/>
      <c r="D94" s="181" t="s">
        <v>275</v>
      </c>
      <c r="E94" s="182">
        <v>9918.31</v>
      </c>
      <c r="F94" s="182">
        <v>9918.31</v>
      </c>
      <c r="G94" s="183">
        <v>0</v>
      </c>
      <c r="H94" s="183">
        <v>1891.58</v>
      </c>
      <c r="I94" s="183">
        <v>996.39</v>
      </c>
      <c r="J94" s="183">
        <v>342.96</v>
      </c>
      <c r="K94" s="183">
        <v>0</v>
      </c>
      <c r="L94" s="183">
        <v>726.44</v>
      </c>
      <c r="M94" s="183">
        <v>1192</v>
      </c>
      <c r="N94" s="183">
        <v>1801.6</v>
      </c>
      <c r="O94" s="183">
        <v>17.33</v>
      </c>
      <c r="P94" s="186">
        <v>2950</v>
      </c>
      <c r="Q94" s="183">
        <v>0</v>
      </c>
    </row>
    <row r="95" spans="1:17" s="178" customFormat="1" ht="22.5" customHeight="1">
      <c r="A95" s="180" t="s">
        <v>273</v>
      </c>
      <c r="B95" s="180" t="s">
        <v>163</v>
      </c>
      <c r="C95" s="180" t="s">
        <v>32</v>
      </c>
      <c r="D95" s="181" t="s">
        <v>276</v>
      </c>
      <c r="E95" s="182">
        <v>7882.29</v>
      </c>
      <c r="F95" s="182">
        <v>7882.29</v>
      </c>
      <c r="G95" s="183">
        <v>0</v>
      </c>
      <c r="H95" s="183">
        <v>1523.82</v>
      </c>
      <c r="I95" s="183">
        <v>812.77</v>
      </c>
      <c r="J95" s="183">
        <v>277.23</v>
      </c>
      <c r="K95" s="183">
        <v>0</v>
      </c>
      <c r="L95" s="183">
        <v>593.63</v>
      </c>
      <c r="M95" s="183">
        <v>1029.5</v>
      </c>
      <c r="N95" s="183">
        <v>1528</v>
      </c>
      <c r="O95" s="183">
        <v>17.33</v>
      </c>
      <c r="P95" s="186">
        <v>2100</v>
      </c>
      <c r="Q95" s="183">
        <v>0</v>
      </c>
    </row>
    <row r="96" spans="1:17" s="178" customFormat="1" ht="22.5" customHeight="1">
      <c r="A96" s="180" t="s">
        <v>273</v>
      </c>
      <c r="B96" s="180" t="s">
        <v>163</v>
      </c>
      <c r="C96" s="180" t="s">
        <v>60</v>
      </c>
      <c r="D96" s="181" t="s">
        <v>277</v>
      </c>
      <c r="E96" s="182">
        <v>1999.42</v>
      </c>
      <c r="F96" s="182">
        <v>1999.42</v>
      </c>
      <c r="G96" s="183">
        <v>0</v>
      </c>
      <c r="H96" s="183">
        <v>367.76</v>
      </c>
      <c r="I96" s="183">
        <v>183.62</v>
      </c>
      <c r="J96" s="183">
        <v>65.73</v>
      </c>
      <c r="K96" s="183">
        <v>0</v>
      </c>
      <c r="L96" s="183">
        <v>132.8</v>
      </c>
      <c r="M96" s="183">
        <v>162.5</v>
      </c>
      <c r="N96" s="183">
        <v>237</v>
      </c>
      <c r="O96" s="183">
        <v>0</v>
      </c>
      <c r="P96" s="186">
        <v>850</v>
      </c>
      <c r="Q96" s="183">
        <v>0</v>
      </c>
    </row>
    <row r="97" spans="1:17" s="178" customFormat="1" ht="22.5" customHeight="1">
      <c r="A97" s="180" t="s">
        <v>273</v>
      </c>
      <c r="B97" s="180" t="s">
        <v>163</v>
      </c>
      <c r="C97" s="180" t="s">
        <v>75</v>
      </c>
      <c r="D97" s="181" t="s">
        <v>278</v>
      </c>
      <c r="E97" s="182">
        <v>36.6</v>
      </c>
      <c r="F97" s="182">
        <v>36.6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36.6</v>
      </c>
      <c r="O97" s="183">
        <v>0</v>
      </c>
      <c r="P97" s="186">
        <v>0</v>
      </c>
      <c r="Q97" s="183">
        <v>0</v>
      </c>
    </row>
    <row r="98" spans="1:17" s="178" customFormat="1" ht="22.5" customHeight="1">
      <c r="A98" s="180" t="s">
        <v>271</v>
      </c>
      <c r="B98" s="180" t="s">
        <v>37</v>
      </c>
      <c r="C98" s="180"/>
      <c r="D98" s="181" t="s">
        <v>279</v>
      </c>
      <c r="E98" s="182">
        <v>944.03</v>
      </c>
      <c r="F98" s="182">
        <v>944.03</v>
      </c>
      <c r="G98" s="183">
        <v>0</v>
      </c>
      <c r="H98" s="183">
        <v>314.13</v>
      </c>
      <c r="I98" s="183">
        <v>183.72</v>
      </c>
      <c r="J98" s="183">
        <v>58.16</v>
      </c>
      <c r="K98" s="183">
        <v>0</v>
      </c>
      <c r="L98" s="183">
        <v>1</v>
      </c>
      <c r="M98" s="183">
        <v>185.02</v>
      </c>
      <c r="N98" s="183">
        <v>183.54</v>
      </c>
      <c r="O98" s="183">
        <v>0.51</v>
      </c>
      <c r="P98" s="186">
        <v>17.94</v>
      </c>
      <c r="Q98" s="183">
        <v>0</v>
      </c>
    </row>
    <row r="99" spans="1:17" s="178" customFormat="1" ht="22.5" customHeight="1">
      <c r="A99" s="180" t="s">
        <v>273</v>
      </c>
      <c r="B99" s="180" t="s">
        <v>189</v>
      </c>
      <c r="C99" s="180" t="s">
        <v>32</v>
      </c>
      <c r="D99" s="181" t="s">
        <v>280</v>
      </c>
      <c r="E99" s="182">
        <v>711.95</v>
      </c>
      <c r="F99" s="182">
        <v>711.95</v>
      </c>
      <c r="G99" s="183">
        <v>0</v>
      </c>
      <c r="H99" s="183">
        <v>297.58</v>
      </c>
      <c r="I99" s="183">
        <v>170.39</v>
      </c>
      <c r="J99" s="183">
        <v>54.72</v>
      </c>
      <c r="K99" s="183">
        <v>0</v>
      </c>
      <c r="L99" s="183">
        <v>1</v>
      </c>
      <c r="M99" s="183">
        <v>171.82</v>
      </c>
      <c r="N99" s="183">
        <v>0</v>
      </c>
      <c r="O99" s="183">
        <v>0.51</v>
      </c>
      <c r="P99" s="186">
        <v>15.94</v>
      </c>
      <c r="Q99" s="183">
        <v>0</v>
      </c>
    </row>
    <row r="100" spans="1:17" s="178" customFormat="1" ht="22.5" customHeight="1">
      <c r="A100" s="180" t="s">
        <v>273</v>
      </c>
      <c r="B100" s="180" t="s">
        <v>189</v>
      </c>
      <c r="C100" s="180" t="s">
        <v>35</v>
      </c>
      <c r="D100" s="181" t="s">
        <v>281</v>
      </c>
      <c r="E100" s="182">
        <v>28</v>
      </c>
      <c r="F100" s="182">
        <v>28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26</v>
      </c>
      <c r="O100" s="183">
        <v>0</v>
      </c>
      <c r="P100" s="186">
        <v>2</v>
      </c>
      <c r="Q100" s="183">
        <v>0</v>
      </c>
    </row>
    <row r="101" spans="1:17" s="178" customFormat="1" ht="22.5" customHeight="1">
      <c r="A101" s="180" t="s">
        <v>273</v>
      </c>
      <c r="B101" s="180" t="s">
        <v>189</v>
      </c>
      <c r="C101" s="180" t="s">
        <v>43</v>
      </c>
      <c r="D101" s="181" t="s">
        <v>282</v>
      </c>
      <c r="E101" s="182">
        <v>45</v>
      </c>
      <c r="F101" s="182">
        <v>45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45</v>
      </c>
      <c r="O101" s="183">
        <v>0</v>
      </c>
      <c r="P101" s="186">
        <v>0</v>
      </c>
      <c r="Q101" s="183">
        <v>0</v>
      </c>
    </row>
    <row r="102" spans="1:17" s="178" customFormat="1" ht="22.5" customHeight="1">
      <c r="A102" s="180" t="s">
        <v>273</v>
      </c>
      <c r="B102" s="180" t="s">
        <v>189</v>
      </c>
      <c r="C102" s="180" t="s">
        <v>47</v>
      </c>
      <c r="D102" s="181" t="s">
        <v>283</v>
      </c>
      <c r="E102" s="182">
        <v>13</v>
      </c>
      <c r="F102" s="182">
        <v>13</v>
      </c>
      <c r="G102" s="183">
        <v>0</v>
      </c>
      <c r="H102" s="183">
        <v>0</v>
      </c>
      <c r="I102" s="183">
        <v>0</v>
      </c>
      <c r="J102" s="183">
        <v>0</v>
      </c>
      <c r="K102" s="183">
        <v>0</v>
      </c>
      <c r="L102" s="183">
        <v>0</v>
      </c>
      <c r="M102" s="183">
        <v>0</v>
      </c>
      <c r="N102" s="183">
        <v>13</v>
      </c>
      <c r="O102" s="183">
        <v>0</v>
      </c>
      <c r="P102" s="186">
        <v>0</v>
      </c>
      <c r="Q102" s="183">
        <v>0</v>
      </c>
    </row>
    <row r="103" spans="1:17" s="178" customFormat="1" ht="22.5" customHeight="1">
      <c r="A103" s="180" t="s">
        <v>273</v>
      </c>
      <c r="B103" s="180" t="s">
        <v>189</v>
      </c>
      <c r="C103" s="180" t="s">
        <v>185</v>
      </c>
      <c r="D103" s="181" t="s">
        <v>284</v>
      </c>
      <c r="E103" s="182">
        <v>46.53</v>
      </c>
      <c r="F103" s="182">
        <v>46.53</v>
      </c>
      <c r="G103" s="183">
        <v>0</v>
      </c>
      <c r="H103" s="183">
        <v>16.56</v>
      </c>
      <c r="I103" s="183">
        <v>13.33</v>
      </c>
      <c r="J103" s="183">
        <v>3.45</v>
      </c>
      <c r="K103" s="183">
        <v>0</v>
      </c>
      <c r="L103" s="183">
        <v>0</v>
      </c>
      <c r="M103" s="183">
        <v>13.2</v>
      </c>
      <c r="N103" s="183">
        <v>0</v>
      </c>
      <c r="O103" s="183">
        <v>0</v>
      </c>
      <c r="P103" s="186">
        <v>0</v>
      </c>
      <c r="Q103" s="183">
        <v>0</v>
      </c>
    </row>
    <row r="104" spans="1:17" s="178" customFormat="1" ht="22.5" customHeight="1">
      <c r="A104" s="180" t="s">
        <v>273</v>
      </c>
      <c r="B104" s="180" t="s">
        <v>189</v>
      </c>
      <c r="C104" s="180" t="s">
        <v>75</v>
      </c>
      <c r="D104" s="181" t="s">
        <v>285</v>
      </c>
      <c r="E104" s="182">
        <v>99.54</v>
      </c>
      <c r="F104" s="182">
        <v>99.54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99.54</v>
      </c>
      <c r="O104" s="183">
        <v>0</v>
      </c>
      <c r="P104" s="186">
        <v>0</v>
      </c>
      <c r="Q104" s="183">
        <v>0</v>
      </c>
    </row>
    <row r="105" spans="1:17" s="178" customFormat="1" ht="22.5" customHeight="1">
      <c r="A105" s="180" t="s">
        <v>104</v>
      </c>
      <c r="B105" s="180"/>
      <c r="C105" s="180"/>
      <c r="D105" s="181" t="s">
        <v>105</v>
      </c>
      <c r="E105" s="182">
        <v>72908.85</v>
      </c>
      <c r="F105" s="182">
        <v>72908.85</v>
      </c>
      <c r="G105" s="183">
        <v>0</v>
      </c>
      <c r="H105" s="183">
        <v>17979.04</v>
      </c>
      <c r="I105" s="183">
        <v>8937.3</v>
      </c>
      <c r="J105" s="183">
        <v>5100.55</v>
      </c>
      <c r="K105" s="183">
        <v>1264.98</v>
      </c>
      <c r="L105" s="183">
        <v>0</v>
      </c>
      <c r="M105" s="183">
        <v>135.22</v>
      </c>
      <c r="N105" s="183">
        <v>6696.94</v>
      </c>
      <c r="O105" s="183">
        <v>279.87</v>
      </c>
      <c r="P105" s="186">
        <v>514.94</v>
      </c>
      <c r="Q105" s="183">
        <v>32000</v>
      </c>
    </row>
    <row r="106" spans="1:17" s="178" customFormat="1" ht="22.5" customHeight="1">
      <c r="A106" s="180" t="s">
        <v>286</v>
      </c>
      <c r="B106" s="180" t="s">
        <v>32</v>
      </c>
      <c r="C106" s="180"/>
      <c r="D106" s="181" t="s">
        <v>287</v>
      </c>
      <c r="E106" s="182">
        <v>34378.85</v>
      </c>
      <c r="F106" s="182">
        <v>34378.85</v>
      </c>
      <c r="G106" s="183">
        <v>0</v>
      </c>
      <c r="H106" s="183">
        <v>0</v>
      </c>
      <c r="I106" s="183">
        <v>0</v>
      </c>
      <c r="J106" s="183">
        <v>0</v>
      </c>
      <c r="K106" s="183">
        <v>0</v>
      </c>
      <c r="L106" s="183">
        <v>0</v>
      </c>
      <c r="M106" s="183">
        <v>0</v>
      </c>
      <c r="N106" s="183">
        <v>2043.37</v>
      </c>
      <c r="O106" s="183">
        <v>0</v>
      </c>
      <c r="P106" s="186">
        <v>335.48</v>
      </c>
      <c r="Q106" s="183">
        <v>32000</v>
      </c>
    </row>
    <row r="107" spans="1:17" s="178" customFormat="1" ht="22.5" customHeight="1">
      <c r="A107" s="180" t="s">
        <v>288</v>
      </c>
      <c r="B107" s="180" t="s">
        <v>158</v>
      </c>
      <c r="C107" s="180" t="s">
        <v>32</v>
      </c>
      <c r="D107" s="181" t="s">
        <v>289</v>
      </c>
      <c r="E107" s="182">
        <v>70</v>
      </c>
      <c r="F107" s="182">
        <v>70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70</v>
      </c>
      <c r="O107" s="183">
        <v>0</v>
      </c>
      <c r="P107" s="186">
        <v>0</v>
      </c>
      <c r="Q107" s="183">
        <v>0</v>
      </c>
    </row>
    <row r="108" spans="1:17" s="178" customFormat="1" ht="22.5" customHeight="1">
      <c r="A108" s="180" t="s">
        <v>288</v>
      </c>
      <c r="B108" s="180" t="s">
        <v>158</v>
      </c>
      <c r="C108" s="180" t="s">
        <v>60</v>
      </c>
      <c r="D108" s="181" t="s">
        <v>290</v>
      </c>
      <c r="E108" s="182">
        <v>120</v>
      </c>
      <c r="F108" s="182">
        <v>120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120</v>
      </c>
      <c r="O108" s="183">
        <v>0</v>
      </c>
      <c r="P108" s="186">
        <v>0</v>
      </c>
      <c r="Q108" s="183">
        <v>0</v>
      </c>
    </row>
    <row r="109" spans="1:17" s="178" customFormat="1" ht="22.5" customHeight="1">
      <c r="A109" s="180" t="s">
        <v>288</v>
      </c>
      <c r="B109" s="180" t="s">
        <v>158</v>
      </c>
      <c r="C109" s="180" t="s">
        <v>75</v>
      </c>
      <c r="D109" s="181" t="s">
        <v>291</v>
      </c>
      <c r="E109" s="182">
        <v>34188.85</v>
      </c>
      <c r="F109" s="182">
        <v>34188.85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1853.37</v>
      </c>
      <c r="O109" s="183">
        <v>0</v>
      </c>
      <c r="P109" s="186">
        <v>335.48</v>
      </c>
      <c r="Q109" s="183">
        <v>32000</v>
      </c>
    </row>
    <row r="110" spans="1:17" s="178" customFormat="1" ht="22.5" customHeight="1">
      <c r="A110" s="180" t="s">
        <v>286</v>
      </c>
      <c r="B110" s="180" t="s">
        <v>60</v>
      </c>
      <c r="C110" s="180"/>
      <c r="D110" s="181" t="s">
        <v>292</v>
      </c>
      <c r="E110" s="182">
        <v>35581.54</v>
      </c>
      <c r="F110" s="182">
        <v>35581.54</v>
      </c>
      <c r="G110" s="183">
        <v>0</v>
      </c>
      <c r="H110" s="183">
        <v>17091.92</v>
      </c>
      <c r="I110" s="183">
        <v>8852.25</v>
      </c>
      <c r="J110" s="183">
        <v>4743.8</v>
      </c>
      <c r="K110" s="183">
        <v>1144.84</v>
      </c>
      <c r="L110" s="183">
        <v>0</v>
      </c>
      <c r="M110" s="183">
        <v>103.71</v>
      </c>
      <c r="N110" s="183">
        <v>3214.57</v>
      </c>
      <c r="O110" s="183">
        <v>274.01</v>
      </c>
      <c r="P110" s="186">
        <v>156.46</v>
      </c>
      <c r="Q110" s="183">
        <v>0</v>
      </c>
    </row>
    <row r="111" spans="1:17" s="178" customFormat="1" ht="22.5" customHeight="1">
      <c r="A111" s="180" t="s">
        <v>288</v>
      </c>
      <c r="B111" s="180" t="s">
        <v>163</v>
      </c>
      <c r="C111" s="180" t="s">
        <v>32</v>
      </c>
      <c r="D111" s="181" t="s">
        <v>293</v>
      </c>
      <c r="E111" s="182">
        <v>428.75</v>
      </c>
      <c r="F111" s="182">
        <v>428.75</v>
      </c>
      <c r="G111" s="183">
        <v>0</v>
      </c>
      <c r="H111" s="183">
        <v>88.04</v>
      </c>
      <c r="I111" s="183">
        <v>46.15</v>
      </c>
      <c r="J111" s="183">
        <v>37.46</v>
      </c>
      <c r="K111" s="183">
        <v>16.1</v>
      </c>
      <c r="L111" s="183">
        <v>0</v>
      </c>
      <c r="M111" s="183">
        <v>0</v>
      </c>
      <c r="N111" s="183">
        <v>241</v>
      </c>
      <c r="O111" s="183">
        <v>0</v>
      </c>
      <c r="P111" s="186">
        <v>0</v>
      </c>
      <c r="Q111" s="183">
        <v>0</v>
      </c>
    </row>
    <row r="112" spans="1:17" s="178" customFormat="1" ht="22.5" customHeight="1">
      <c r="A112" s="180" t="s">
        <v>288</v>
      </c>
      <c r="B112" s="180" t="s">
        <v>163</v>
      </c>
      <c r="C112" s="180" t="s">
        <v>60</v>
      </c>
      <c r="D112" s="181" t="s">
        <v>294</v>
      </c>
      <c r="E112" s="182">
        <v>9129.91</v>
      </c>
      <c r="F112" s="182">
        <v>9129.91</v>
      </c>
      <c r="G112" s="183">
        <v>0</v>
      </c>
      <c r="H112" s="183">
        <v>4544.42</v>
      </c>
      <c r="I112" s="183">
        <v>2745.18</v>
      </c>
      <c r="J112" s="183">
        <v>1408.32</v>
      </c>
      <c r="K112" s="183">
        <v>417.55</v>
      </c>
      <c r="L112" s="183">
        <v>0</v>
      </c>
      <c r="M112" s="183">
        <v>0</v>
      </c>
      <c r="N112" s="183">
        <v>0</v>
      </c>
      <c r="O112" s="183">
        <v>11.45</v>
      </c>
      <c r="P112" s="186">
        <v>3</v>
      </c>
      <c r="Q112" s="183">
        <v>0</v>
      </c>
    </row>
    <row r="113" spans="1:17" s="178" customFormat="1" ht="22.5" customHeight="1">
      <c r="A113" s="180" t="s">
        <v>288</v>
      </c>
      <c r="B113" s="180" t="s">
        <v>163</v>
      </c>
      <c r="C113" s="180" t="s">
        <v>165</v>
      </c>
      <c r="D113" s="181" t="s">
        <v>295</v>
      </c>
      <c r="E113" s="182">
        <v>16182.15</v>
      </c>
      <c r="F113" s="182">
        <v>16182.15</v>
      </c>
      <c r="G113" s="183">
        <v>0</v>
      </c>
      <c r="H113" s="183">
        <v>7914.57</v>
      </c>
      <c r="I113" s="183">
        <v>5508.11</v>
      </c>
      <c r="J113" s="183">
        <v>2062.36</v>
      </c>
      <c r="K113" s="183">
        <v>428.29</v>
      </c>
      <c r="L113" s="183">
        <v>0</v>
      </c>
      <c r="M113" s="183">
        <v>0</v>
      </c>
      <c r="N113" s="183">
        <v>0</v>
      </c>
      <c r="O113" s="183">
        <v>249.89</v>
      </c>
      <c r="P113" s="186">
        <v>18.94</v>
      </c>
      <c r="Q113" s="183">
        <v>0</v>
      </c>
    </row>
    <row r="114" spans="1:17" s="178" customFormat="1" ht="22.5" customHeight="1">
      <c r="A114" s="180" t="s">
        <v>288</v>
      </c>
      <c r="B114" s="180" t="s">
        <v>163</v>
      </c>
      <c r="C114" s="180" t="s">
        <v>35</v>
      </c>
      <c r="D114" s="181" t="s">
        <v>296</v>
      </c>
      <c r="E114" s="182">
        <v>7056.48</v>
      </c>
      <c r="F114" s="182">
        <v>7056.48</v>
      </c>
      <c r="G114" s="183">
        <v>0</v>
      </c>
      <c r="H114" s="183">
        <v>3992.78</v>
      </c>
      <c r="I114" s="183">
        <v>265.25</v>
      </c>
      <c r="J114" s="183">
        <v>1001.41</v>
      </c>
      <c r="K114" s="183">
        <v>187.19</v>
      </c>
      <c r="L114" s="183">
        <v>0</v>
      </c>
      <c r="M114" s="183">
        <v>0</v>
      </c>
      <c r="N114" s="183">
        <v>1578</v>
      </c>
      <c r="O114" s="183">
        <v>11.84</v>
      </c>
      <c r="P114" s="186">
        <v>20</v>
      </c>
      <c r="Q114" s="183">
        <v>0</v>
      </c>
    </row>
    <row r="115" spans="1:17" s="178" customFormat="1" ht="22.5" customHeight="1">
      <c r="A115" s="180" t="s">
        <v>288</v>
      </c>
      <c r="B115" s="180" t="s">
        <v>163</v>
      </c>
      <c r="C115" s="180" t="s">
        <v>75</v>
      </c>
      <c r="D115" s="181" t="s">
        <v>297</v>
      </c>
      <c r="E115" s="182">
        <v>2784.25</v>
      </c>
      <c r="F115" s="182">
        <v>2784.25</v>
      </c>
      <c r="G115" s="183">
        <v>0</v>
      </c>
      <c r="H115" s="183">
        <v>552.11</v>
      </c>
      <c r="I115" s="183">
        <v>287.56</v>
      </c>
      <c r="J115" s="183">
        <v>234.25</v>
      </c>
      <c r="K115" s="183">
        <v>95.7</v>
      </c>
      <c r="L115" s="183">
        <v>0</v>
      </c>
      <c r="M115" s="183">
        <v>103.71</v>
      </c>
      <c r="N115" s="183">
        <v>1395.57</v>
      </c>
      <c r="O115" s="183">
        <v>0.83</v>
      </c>
      <c r="P115" s="186">
        <v>114.52</v>
      </c>
      <c r="Q115" s="183">
        <v>0</v>
      </c>
    </row>
    <row r="116" spans="1:17" s="178" customFormat="1" ht="22.5" customHeight="1">
      <c r="A116" s="180" t="s">
        <v>286</v>
      </c>
      <c r="B116" s="180" t="s">
        <v>165</v>
      </c>
      <c r="C116" s="180"/>
      <c r="D116" s="181" t="s">
        <v>298</v>
      </c>
      <c r="E116" s="182">
        <v>1732.33</v>
      </c>
      <c r="F116" s="182">
        <v>1732.33</v>
      </c>
      <c r="G116" s="183">
        <v>0</v>
      </c>
      <c r="H116" s="183">
        <v>725.93</v>
      </c>
      <c r="I116" s="183">
        <v>6.34</v>
      </c>
      <c r="J116" s="183">
        <v>304.13</v>
      </c>
      <c r="K116" s="183">
        <v>107.55</v>
      </c>
      <c r="L116" s="183">
        <v>0</v>
      </c>
      <c r="M116" s="183">
        <v>0</v>
      </c>
      <c r="N116" s="183">
        <v>561</v>
      </c>
      <c r="O116" s="183">
        <v>4.38</v>
      </c>
      <c r="P116" s="186">
        <v>23</v>
      </c>
      <c r="Q116" s="183">
        <v>0</v>
      </c>
    </row>
    <row r="117" spans="1:17" s="178" customFormat="1" ht="22.5" customHeight="1">
      <c r="A117" s="180" t="s">
        <v>288</v>
      </c>
      <c r="B117" s="180" t="s">
        <v>170</v>
      </c>
      <c r="C117" s="180" t="s">
        <v>60</v>
      </c>
      <c r="D117" s="181" t="s">
        <v>299</v>
      </c>
      <c r="E117" s="182">
        <v>1732.33</v>
      </c>
      <c r="F117" s="182">
        <v>1732.33</v>
      </c>
      <c r="G117" s="183">
        <v>0</v>
      </c>
      <c r="H117" s="183">
        <v>725.93</v>
      </c>
      <c r="I117" s="183">
        <v>6.34</v>
      </c>
      <c r="J117" s="183">
        <v>304.13</v>
      </c>
      <c r="K117" s="183">
        <v>107.55</v>
      </c>
      <c r="L117" s="183">
        <v>0</v>
      </c>
      <c r="M117" s="183">
        <v>0</v>
      </c>
      <c r="N117" s="183">
        <v>561</v>
      </c>
      <c r="O117" s="183">
        <v>4.38</v>
      </c>
      <c r="P117" s="186">
        <v>23</v>
      </c>
      <c r="Q117" s="183">
        <v>0</v>
      </c>
    </row>
    <row r="118" spans="1:17" s="178" customFormat="1" ht="22.5" customHeight="1">
      <c r="A118" s="180" t="s">
        <v>286</v>
      </c>
      <c r="B118" s="180" t="s">
        <v>35</v>
      </c>
      <c r="C118" s="180"/>
      <c r="D118" s="181" t="s">
        <v>300</v>
      </c>
      <c r="E118" s="182">
        <v>32</v>
      </c>
      <c r="F118" s="182">
        <v>32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32</v>
      </c>
      <c r="O118" s="183">
        <v>0</v>
      </c>
      <c r="P118" s="186">
        <v>0</v>
      </c>
      <c r="Q118" s="183">
        <v>0</v>
      </c>
    </row>
    <row r="119" spans="1:17" s="178" customFormat="1" ht="22.5" customHeight="1">
      <c r="A119" s="180" t="s">
        <v>288</v>
      </c>
      <c r="B119" s="180" t="s">
        <v>177</v>
      </c>
      <c r="C119" s="180" t="s">
        <v>165</v>
      </c>
      <c r="D119" s="181" t="s">
        <v>301</v>
      </c>
      <c r="E119" s="182">
        <v>32</v>
      </c>
      <c r="F119" s="182">
        <v>32</v>
      </c>
      <c r="G119" s="183">
        <v>0</v>
      </c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183">
        <v>0</v>
      </c>
      <c r="N119" s="183">
        <v>32</v>
      </c>
      <c r="O119" s="183">
        <v>0</v>
      </c>
      <c r="P119" s="186">
        <v>0</v>
      </c>
      <c r="Q119" s="183">
        <v>0</v>
      </c>
    </row>
    <row r="120" spans="1:17" s="178" customFormat="1" ht="22.5" customHeight="1">
      <c r="A120" s="180" t="s">
        <v>286</v>
      </c>
      <c r="B120" s="180" t="s">
        <v>160</v>
      </c>
      <c r="C120" s="180"/>
      <c r="D120" s="181" t="s">
        <v>302</v>
      </c>
      <c r="E120" s="182">
        <v>175.87</v>
      </c>
      <c r="F120" s="182">
        <v>175.87</v>
      </c>
      <c r="G120" s="183">
        <v>0</v>
      </c>
      <c r="H120" s="183">
        <v>56.12</v>
      </c>
      <c r="I120" s="183">
        <v>34.2</v>
      </c>
      <c r="J120" s="183">
        <v>10.6</v>
      </c>
      <c r="K120" s="183">
        <v>0</v>
      </c>
      <c r="L120" s="183">
        <v>0</v>
      </c>
      <c r="M120" s="183">
        <v>21.11</v>
      </c>
      <c r="N120" s="183">
        <v>53</v>
      </c>
      <c r="O120" s="183">
        <v>0.83</v>
      </c>
      <c r="P120" s="186">
        <v>0</v>
      </c>
      <c r="Q120" s="183">
        <v>0</v>
      </c>
    </row>
    <row r="121" spans="1:17" s="178" customFormat="1" ht="22.5" customHeight="1">
      <c r="A121" s="180" t="s">
        <v>288</v>
      </c>
      <c r="B121" s="180" t="s">
        <v>196</v>
      </c>
      <c r="C121" s="180" t="s">
        <v>60</v>
      </c>
      <c r="D121" s="181" t="s">
        <v>303</v>
      </c>
      <c r="E121" s="182">
        <v>165.87</v>
      </c>
      <c r="F121" s="182">
        <v>165.87</v>
      </c>
      <c r="G121" s="183">
        <v>0</v>
      </c>
      <c r="H121" s="183">
        <v>56.12</v>
      </c>
      <c r="I121" s="183">
        <v>34.2</v>
      </c>
      <c r="J121" s="183">
        <v>10.6</v>
      </c>
      <c r="K121" s="183">
        <v>0</v>
      </c>
      <c r="L121" s="183">
        <v>0</v>
      </c>
      <c r="M121" s="183">
        <v>21.11</v>
      </c>
      <c r="N121" s="183">
        <v>43</v>
      </c>
      <c r="O121" s="183">
        <v>0.83</v>
      </c>
      <c r="P121" s="186">
        <v>0</v>
      </c>
      <c r="Q121" s="183">
        <v>0</v>
      </c>
    </row>
    <row r="122" spans="1:17" s="178" customFormat="1" ht="22.5" customHeight="1">
      <c r="A122" s="180" t="s">
        <v>288</v>
      </c>
      <c r="B122" s="180" t="s">
        <v>196</v>
      </c>
      <c r="C122" s="180" t="s">
        <v>165</v>
      </c>
      <c r="D122" s="181" t="s">
        <v>304</v>
      </c>
      <c r="E122" s="182">
        <v>10</v>
      </c>
      <c r="F122" s="182">
        <v>10</v>
      </c>
      <c r="G122" s="183">
        <v>0</v>
      </c>
      <c r="H122" s="183">
        <v>0</v>
      </c>
      <c r="I122" s="183">
        <v>0</v>
      </c>
      <c r="J122" s="183">
        <v>0</v>
      </c>
      <c r="K122" s="183">
        <v>0</v>
      </c>
      <c r="L122" s="183">
        <v>0</v>
      </c>
      <c r="M122" s="183">
        <v>0</v>
      </c>
      <c r="N122" s="183">
        <v>10</v>
      </c>
      <c r="O122" s="183">
        <v>0</v>
      </c>
      <c r="P122" s="186">
        <v>0</v>
      </c>
      <c r="Q122" s="183">
        <v>0</v>
      </c>
    </row>
    <row r="123" spans="1:17" s="178" customFormat="1" ht="22.5" customHeight="1">
      <c r="A123" s="180" t="s">
        <v>286</v>
      </c>
      <c r="B123" s="180" t="s">
        <v>41</v>
      </c>
      <c r="C123" s="180"/>
      <c r="D123" s="181" t="s">
        <v>305</v>
      </c>
      <c r="E123" s="182">
        <v>793</v>
      </c>
      <c r="F123" s="182">
        <v>793</v>
      </c>
      <c r="G123" s="183">
        <v>0</v>
      </c>
      <c r="H123" s="183">
        <v>0</v>
      </c>
      <c r="I123" s="183">
        <v>0</v>
      </c>
      <c r="J123" s="183">
        <v>0</v>
      </c>
      <c r="K123" s="183">
        <v>0</v>
      </c>
      <c r="L123" s="183">
        <v>0</v>
      </c>
      <c r="M123" s="183">
        <v>0</v>
      </c>
      <c r="N123" s="183">
        <v>793</v>
      </c>
      <c r="O123" s="183">
        <v>0</v>
      </c>
      <c r="P123" s="186">
        <v>0</v>
      </c>
      <c r="Q123" s="183">
        <v>0</v>
      </c>
    </row>
    <row r="124" spans="1:17" s="178" customFormat="1" ht="22.5" customHeight="1">
      <c r="A124" s="180" t="s">
        <v>288</v>
      </c>
      <c r="B124" s="180" t="s">
        <v>306</v>
      </c>
      <c r="C124" s="180" t="s">
        <v>75</v>
      </c>
      <c r="D124" s="181" t="s">
        <v>307</v>
      </c>
      <c r="E124" s="182">
        <v>793</v>
      </c>
      <c r="F124" s="182">
        <v>793</v>
      </c>
      <c r="G124" s="183">
        <v>0</v>
      </c>
      <c r="H124" s="183">
        <v>0</v>
      </c>
      <c r="I124" s="183">
        <v>0</v>
      </c>
      <c r="J124" s="183">
        <v>0</v>
      </c>
      <c r="K124" s="183">
        <v>0</v>
      </c>
      <c r="L124" s="183">
        <v>0</v>
      </c>
      <c r="M124" s="183">
        <v>0</v>
      </c>
      <c r="N124" s="183">
        <v>793</v>
      </c>
      <c r="O124" s="183">
        <v>0</v>
      </c>
      <c r="P124" s="186">
        <v>0</v>
      </c>
      <c r="Q124" s="183">
        <v>0</v>
      </c>
    </row>
    <row r="125" spans="1:17" s="178" customFormat="1" ht="22.5" customHeight="1">
      <c r="A125" s="180" t="s">
        <v>286</v>
      </c>
      <c r="B125" s="180" t="s">
        <v>75</v>
      </c>
      <c r="C125" s="180"/>
      <c r="D125" s="181" t="s">
        <v>308</v>
      </c>
      <c r="E125" s="182">
        <v>215.26</v>
      </c>
      <c r="F125" s="182">
        <v>215.26</v>
      </c>
      <c r="G125" s="183">
        <v>0</v>
      </c>
      <c r="H125" s="183">
        <v>105.07</v>
      </c>
      <c r="I125" s="183">
        <v>44.52</v>
      </c>
      <c r="J125" s="183">
        <v>42.03</v>
      </c>
      <c r="K125" s="183">
        <v>12.59</v>
      </c>
      <c r="L125" s="183">
        <v>0</v>
      </c>
      <c r="M125" s="183">
        <v>10.4</v>
      </c>
      <c r="N125" s="183">
        <v>0</v>
      </c>
      <c r="O125" s="183">
        <v>0.66</v>
      </c>
      <c r="P125" s="186">
        <v>0</v>
      </c>
      <c r="Q125" s="183">
        <v>0</v>
      </c>
    </row>
    <row r="126" spans="1:17" s="178" customFormat="1" ht="22.5" customHeight="1">
      <c r="A126" s="180" t="s">
        <v>288</v>
      </c>
      <c r="B126" s="180" t="s">
        <v>260</v>
      </c>
      <c r="C126" s="180" t="s">
        <v>75</v>
      </c>
      <c r="D126" s="181" t="s">
        <v>309</v>
      </c>
      <c r="E126" s="182">
        <v>215.26</v>
      </c>
      <c r="F126" s="182">
        <v>215.26</v>
      </c>
      <c r="G126" s="183">
        <v>0</v>
      </c>
      <c r="H126" s="183">
        <v>105.07</v>
      </c>
      <c r="I126" s="183">
        <v>44.52</v>
      </c>
      <c r="J126" s="183">
        <v>42.03</v>
      </c>
      <c r="K126" s="183">
        <v>12.59</v>
      </c>
      <c r="L126" s="183">
        <v>0</v>
      </c>
      <c r="M126" s="183">
        <v>10.4</v>
      </c>
      <c r="N126" s="183">
        <v>0</v>
      </c>
      <c r="O126" s="183">
        <v>0.66</v>
      </c>
      <c r="P126" s="186">
        <v>0</v>
      </c>
      <c r="Q126" s="183">
        <v>0</v>
      </c>
    </row>
    <row r="127" spans="1:17" s="178" customFormat="1" ht="22.5" customHeight="1">
      <c r="A127" s="180" t="s">
        <v>106</v>
      </c>
      <c r="B127" s="180"/>
      <c r="C127" s="180"/>
      <c r="D127" s="181" t="s">
        <v>107</v>
      </c>
      <c r="E127" s="182">
        <v>6104.35</v>
      </c>
      <c r="F127" s="182">
        <v>6104.35</v>
      </c>
      <c r="G127" s="183">
        <v>0</v>
      </c>
      <c r="H127" s="183">
        <v>176.26</v>
      </c>
      <c r="I127" s="183">
        <v>113.56</v>
      </c>
      <c r="J127" s="183">
        <v>33.91</v>
      </c>
      <c r="K127" s="183">
        <v>0</v>
      </c>
      <c r="L127" s="183">
        <v>0</v>
      </c>
      <c r="M127" s="183">
        <v>70.3</v>
      </c>
      <c r="N127" s="183">
        <v>707</v>
      </c>
      <c r="O127" s="183">
        <v>3.31</v>
      </c>
      <c r="P127" s="186">
        <v>0</v>
      </c>
      <c r="Q127" s="183">
        <v>5000</v>
      </c>
    </row>
    <row r="128" spans="1:17" s="178" customFormat="1" ht="22.5" customHeight="1">
      <c r="A128" s="180" t="s">
        <v>310</v>
      </c>
      <c r="B128" s="180" t="s">
        <v>32</v>
      </c>
      <c r="C128" s="180"/>
      <c r="D128" s="181" t="s">
        <v>311</v>
      </c>
      <c r="E128" s="182">
        <v>5343.4</v>
      </c>
      <c r="F128" s="182">
        <v>5343.4</v>
      </c>
      <c r="G128" s="183">
        <v>0</v>
      </c>
      <c r="H128" s="183">
        <v>144.37</v>
      </c>
      <c r="I128" s="183">
        <v>92.98</v>
      </c>
      <c r="J128" s="183">
        <v>27.78</v>
      </c>
      <c r="K128" s="183">
        <v>0</v>
      </c>
      <c r="L128" s="183">
        <v>0</v>
      </c>
      <c r="M128" s="183">
        <v>56.96</v>
      </c>
      <c r="N128" s="183">
        <v>18</v>
      </c>
      <c r="O128" s="183">
        <v>3.31</v>
      </c>
      <c r="P128" s="186">
        <v>0</v>
      </c>
      <c r="Q128" s="183">
        <v>5000</v>
      </c>
    </row>
    <row r="129" spans="1:17" s="178" customFormat="1" ht="22.5" customHeight="1">
      <c r="A129" s="180" t="s">
        <v>312</v>
      </c>
      <c r="B129" s="180" t="s">
        <v>158</v>
      </c>
      <c r="C129" s="180" t="s">
        <v>32</v>
      </c>
      <c r="D129" s="181" t="s">
        <v>313</v>
      </c>
      <c r="E129" s="182">
        <v>286.44</v>
      </c>
      <c r="F129" s="182">
        <v>286.44</v>
      </c>
      <c r="G129" s="183">
        <v>0</v>
      </c>
      <c r="H129" s="183">
        <v>144.37</v>
      </c>
      <c r="I129" s="183">
        <v>92.98</v>
      </c>
      <c r="J129" s="183">
        <v>27.78</v>
      </c>
      <c r="K129" s="183">
        <v>0</v>
      </c>
      <c r="L129" s="183">
        <v>0</v>
      </c>
      <c r="M129" s="183">
        <v>0</v>
      </c>
      <c r="N129" s="183">
        <v>18</v>
      </c>
      <c r="O129" s="183">
        <v>3.31</v>
      </c>
      <c r="P129" s="186">
        <v>0</v>
      </c>
      <c r="Q129" s="183">
        <v>0</v>
      </c>
    </row>
    <row r="130" spans="1:17" s="178" customFormat="1" ht="22.5" customHeight="1">
      <c r="A130" s="180" t="s">
        <v>312</v>
      </c>
      <c r="B130" s="180" t="s">
        <v>158</v>
      </c>
      <c r="C130" s="180" t="s">
        <v>60</v>
      </c>
      <c r="D130" s="181" t="s">
        <v>314</v>
      </c>
      <c r="E130" s="182">
        <v>56.96</v>
      </c>
      <c r="F130" s="182">
        <v>56.96</v>
      </c>
      <c r="G130" s="183">
        <v>0</v>
      </c>
      <c r="H130" s="183">
        <v>0</v>
      </c>
      <c r="I130" s="183">
        <v>0</v>
      </c>
      <c r="J130" s="183">
        <v>0</v>
      </c>
      <c r="K130" s="183">
        <v>0</v>
      </c>
      <c r="L130" s="183">
        <v>0</v>
      </c>
      <c r="M130" s="183">
        <v>56.96</v>
      </c>
      <c r="N130" s="183">
        <v>0</v>
      </c>
      <c r="O130" s="183">
        <v>0</v>
      </c>
      <c r="P130" s="186">
        <v>0</v>
      </c>
      <c r="Q130" s="183">
        <v>0</v>
      </c>
    </row>
    <row r="131" spans="1:17" s="178" customFormat="1" ht="22.5" customHeight="1">
      <c r="A131" s="180" t="s">
        <v>312</v>
      </c>
      <c r="B131" s="180" t="s">
        <v>158</v>
      </c>
      <c r="C131" s="180" t="s">
        <v>75</v>
      </c>
      <c r="D131" s="181" t="s">
        <v>315</v>
      </c>
      <c r="E131" s="182">
        <v>5000</v>
      </c>
      <c r="F131" s="182">
        <v>5000</v>
      </c>
      <c r="G131" s="183">
        <v>0</v>
      </c>
      <c r="H131" s="183">
        <v>0</v>
      </c>
      <c r="I131" s="183">
        <v>0</v>
      </c>
      <c r="J131" s="183">
        <v>0</v>
      </c>
      <c r="K131" s="183">
        <v>0</v>
      </c>
      <c r="L131" s="183">
        <v>0</v>
      </c>
      <c r="M131" s="183">
        <v>0</v>
      </c>
      <c r="N131" s="183">
        <v>0</v>
      </c>
      <c r="O131" s="183">
        <v>0</v>
      </c>
      <c r="P131" s="186">
        <v>0</v>
      </c>
      <c r="Q131" s="183">
        <v>5000</v>
      </c>
    </row>
    <row r="132" spans="1:17" s="178" customFormat="1" ht="22.5" customHeight="1">
      <c r="A132" s="180" t="s">
        <v>310</v>
      </c>
      <c r="B132" s="180" t="s">
        <v>35</v>
      </c>
      <c r="C132" s="180"/>
      <c r="D132" s="181" t="s">
        <v>316</v>
      </c>
      <c r="E132" s="182">
        <v>650</v>
      </c>
      <c r="F132" s="182">
        <v>650</v>
      </c>
      <c r="G132" s="183">
        <v>0</v>
      </c>
      <c r="H132" s="183">
        <v>0</v>
      </c>
      <c r="I132" s="183">
        <v>0</v>
      </c>
      <c r="J132" s="183">
        <v>0</v>
      </c>
      <c r="K132" s="183">
        <v>0</v>
      </c>
      <c r="L132" s="183">
        <v>0</v>
      </c>
      <c r="M132" s="183">
        <v>0</v>
      </c>
      <c r="N132" s="183">
        <v>650</v>
      </c>
      <c r="O132" s="183">
        <v>0</v>
      </c>
      <c r="P132" s="186">
        <v>0</v>
      </c>
      <c r="Q132" s="183">
        <v>0</v>
      </c>
    </row>
    <row r="133" spans="1:17" s="178" customFormat="1" ht="22.5" customHeight="1">
      <c r="A133" s="180" t="s">
        <v>312</v>
      </c>
      <c r="B133" s="180" t="s">
        <v>177</v>
      </c>
      <c r="C133" s="180" t="s">
        <v>35</v>
      </c>
      <c r="D133" s="181" t="s">
        <v>317</v>
      </c>
      <c r="E133" s="182">
        <v>600</v>
      </c>
      <c r="F133" s="182">
        <v>600</v>
      </c>
      <c r="G133" s="183">
        <v>0</v>
      </c>
      <c r="H133" s="183">
        <v>0</v>
      </c>
      <c r="I133" s="183">
        <v>0</v>
      </c>
      <c r="J133" s="183">
        <v>0</v>
      </c>
      <c r="K133" s="183">
        <v>0</v>
      </c>
      <c r="L133" s="183">
        <v>0</v>
      </c>
      <c r="M133" s="183">
        <v>0</v>
      </c>
      <c r="N133" s="183">
        <v>600</v>
      </c>
      <c r="O133" s="183">
        <v>0</v>
      </c>
      <c r="P133" s="186">
        <v>0</v>
      </c>
      <c r="Q133" s="183">
        <v>0</v>
      </c>
    </row>
    <row r="134" spans="1:17" s="178" customFormat="1" ht="22.5" customHeight="1">
      <c r="A134" s="180" t="s">
        <v>312</v>
      </c>
      <c r="B134" s="180" t="s">
        <v>177</v>
      </c>
      <c r="C134" s="180" t="s">
        <v>75</v>
      </c>
      <c r="D134" s="181" t="s">
        <v>318</v>
      </c>
      <c r="E134" s="182">
        <v>50</v>
      </c>
      <c r="F134" s="182">
        <v>50</v>
      </c>
      <c r="G134" s="183">
        <v>0</v>
      </c>
      <c r="H134" s="183">
        <v>0</v>
      </c>
      <c r="I134" s="183">
        <v>0</v>
      </c>
      <c r="J134" s="183">
        <v>0</v>
      </c>
      <c r="K134" s="183">
        <v>0</v>
      </c>
      <c r="L134" s="183">
        <v>0</v>
      </c>
      <c r="M134" s="183">
        <v>0</v>
      </c>
      <c r="N134" s="183">
        <v>50</v>
      </c>
      <c r="O134" s="183">
        <v>0</v>
      </c>
      <c r="P134" s="186">
        <v>0</v>
      </c>
      <c r="Q134" s="183">
        <v>0</v>
      </c>
    </row>
    <row r="135" spans="1:17" s="178" customFormat="1" ht="22.5" customHeight="1">
      <c r="A135" s="180" t="s">
        <v>310</v>
      </c>
      <c r="B135" s="180" t="s">
        <v>39</v>
      </c>
      <c r="C135" s="180"/>
      <c r="D135" s="181" t="s">
        <v>319</v>
      </c>
      <c r="E135" s="182">
        <v>110.94</v>
      </c>
      <c r="F135" s="182">
        <v>110.94</v>
      </c>
      <c r="G135" s="183">
        <v>0</v>
      </c>
      <c r="H135" s="183">
        <v>31.89</v>
      </c>
      <c r="I135" s="183">
        <v>20.58</v>
      </c>
      <c r="J135" s="183">
        <v>6.13</v>
      </c>
      <c r="K135" s="183">
        <v>0</v>
      </c>
      <c r="L135" s="183">
        <v>0</v>
      </c>
      <c r="M135" s="183">
        <v>13.34</v>
      </c>
      <c r="N135" s="183">
        <v>39</v>
      </c>
      <c r="O135" s="183">
        <v>0</v>
      </c>
      <c r="P135" s="186">
        <v>0</v>
      </c>
      <c r="Q135" s="183">
        <v>0</v>
      </c>
    </row>
    <row r="136" spans="1:17" s="178" customFormat="1" ht="22.5" customHeight="1">
      <c r="A136" s="180" t="s">
        <v>312</v>
      </c>
      <c r="B136" s="180" t="s">
        <v>320</v>
      </c>
      <c r="C136" s="180" t="s">
        <v>32</v>
      </c>
      <c r="D136" s="181" t="s">
        <v>321</v>
      </c>
      <c r="E136" s="182">
        <v>71.94</v>
      </c>
      <c r="F136" s="182">
        <v>71.94</v>
      </c>
      <c r="G136" s="183">
        <v>0</v>
      </c>
      <c r="H136" s="183">
        <v>31.89</v>
      </c>
      <c r="I136" s="183">
        <v>20.58</v>
      </c>
      <c r="J136" s="183">
        <v>6.13</v>
      </c>
      <c r="K136" s="183">
        <v>0</v>
      </c>
      <c r="L136" s="183">
        <v>0</v>
      </c>
      <c r="M136" s="183">
        <v>13.34</v>
      </c>
      <c r="N136" s="183">
        <v>0</v>
      </c>
      <c r="O136" s="183">
        <v>0</v>
      </c>
      <c r="P136" s="186">
        <v>0</v>
      </c>
      <c r="Q136" s="183">
        <v>0</v>
      </c>
    </row>
    <row r="137" spans="1:17" s="178" customFormat="1" ht="22.5" customHeight="1">
      <c r="A137" s="180" t="s">
        <v>312</v>
      </c>
      <c r="B137" s="180" t="s">
        <v>320</v>
      </c>
      <c r="C137" s="180" t="s">
        <v>60</v>
      </c>
      <c r="D137" s="181" t="s">
        <v>322</v>
      </c>
      <c r="E137" s="182">
        <v>39</v>
      </c>
      <c r="F137" s="182">
        <v>39</v>
      </c>
      <c r="G137" s="183">
        <v>0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39</v>
      </c>
      <c r="O137" s="183">
        <v>0</v>
      </c>
      <c r="P137" s="186">
        <v>0</v>
      </c>
      <c r="Q137" s="183">
        <v>0</v>
      </c>
    </row>
    <row r="138" spans="1:17" s="178" customFormat="1" ht="22.5" customHeight="1">
      <c r="A138" s="180" t="s">
        <v>108</v>
      </c>
      <c r="B138" s="180"/>
      <c r="C138" s="180"/>
      <c r="D138" s="181" t="s">
        <v>109</v>
      </c>
      <c r="E138" s="182">
        <v>2464.43</v>
      </c>
      <c r="F138" s="182">
        <v>2464.43</v>
      </c>
      <c r="G138" s="183">
        <v>0</v>
      </c>
      <c r="H138" s="183">
        <v>820.73</v>
      </c>
      <c r="I138" s="183">
        <v>487.59</v>
      </c>
      <c r="J138" s="183">
        <v>187.36</v>
      </c>
      <c r="K138" s="183">
        <v>23.71</v>
      </c>
      <c r="L138" s="183">
        <v>0</v>
      </c>
      <c r="M138" s="183">
        <v>132.84</v>
      </c>
      <c r="N138" s="183">
        <v>378.18</v>
      </c>
      <c r="O138" s="183">
        <v>2.02</v>
      </c>
      <c r="P138" s="186">
        <v>432</v>
      </c>
      <c r="Q138" s="183">
        <v>0</v>
      </c>
    </row>
    <row r="139" spans="1:17" s="178" customFormat="1" ht="22.5" customHeight="1">
      <c r="A139" s="180" t="s">
        <v>323</v>
      </c>
      <c r="B139" s="180" t="s">
        <v>32</v>
      </c>
      <c r="C139" s="180"/>
      <c r="D139" s="181" t="s">
        <v>324</v>
      </c>
      <c r="E139" s="182">
        <v>1097.48</v>
      </c>
      <c r="F139" s="182">
        <v>1097.48</v>
      </c>
      <c r="G139" s="183">
        <v>0</v>
      </c>
      <c r="H139" s="183">
        <v>347.92</v>
      </c>
      <c r="I139" s="183">
        <v>202.25</v>
      </c>
      <c r="J139" s="183">
        <v>83.9</v>
      </c>
      <c r="K139" s="183">
        <v>13.13</v>
      </c>
      <c r="L139" s="183">
        <v>0</v>
      </c>
      <c r="M139" s="183">
        <v>99.66</v>
      </c>
      <c r="N139" s="183">
        <v>318.6</v>
      </c>
      <c r="O139" s="183">
        <v>2.02</v>
      </c>
      <c r="P139" s="186">
        <v>30</v>
      </c>
      <c r="Q139" s="183">
        <v>0</v>
      </c>
    </row>
    <row r="140" spans="1:17" s="178" customFormat="1" ht="22.5" customHeight="1">
      <c r="A140" s="180" t="s">
        <v>325</v>
      </c>
      <c r="B140" s="180" t="s">
        <v>158</v>
      </c>
      <c r="C140" s="180" t="s">
        <v>32</v>
      </c>
      <c r="D140" s="181" t="s">
        <v>326</v>
      </c>
      <c r="E140" s="182">
        <v>689.51</v>
      </c>
      <c r="F140" s="182">
        <v>689.51</v>
      </c>
      <c r="G140" s="183">
        <v>0</v>
      </c>
      <c r="H140" s="183">
        <v>242.97</v>
      </c>
      <c r="I140" s="183">
        <v>157.68</v>
      </c>
      <c r="J140" s="183">
        <v>46.9</v>
      </c>
      <c r="K140" s="183">
        <v>0</v>
      </c>
      <c r="L140" s="183">
        <v>0</v>
      </c>
      <c r="M140" s="183">
        <v>75.96</v>
      </c>
      <c r="N140" s="183">
        <v>136</v>
      </c>
      <c r="O140" s="183">
        <v>0</v>
      </c>
      <c r="P140" s="186">
        <v>30</v>
      </c>
      <c r="Q140" s="183">
        <v>0</v>
      </c>
    </row>
    <row r="141" spans="1:17" s="178" customFormat="1" ht="22.5" customHeight="1">
      <c r="A141" s="180" t="s">
        <v>325</v>
      </c>
      <c r="B141" s="180" t="s">
        <v>158</v>
      </c>
      <c r="C141" s="180" t="s">
        <v>165</v>
      </c>
      <c r="D141" s="181" t="s">
        <v>327</v>
      </c>
      <c r="E141" s="182">
        <v>53.44</v>
      </c>
      <c r="F141" s="182">
        <v>53.44</v>
      </c>
      <c r="G141" s="183">
        <v>0</v>
      </c>
      <c r="H141" s="183">
        <v>35.64</v>
      </c>
      <c r="I141" s="183">
        <v>4.44</v>
      </c>
      <c r="J141" s="183">
        <v>6.55</v>
      </c>
      <c r="K141" s="183">
        <v>0</v>
      </c>
      <c r="L141" s="183">
        <v>0</v>
      </c>
      <c r="M141" s="183">
        <v>6.8</v>
      </c>
      <c r="N141" s="183">
        <v>0</v>
      </c>
      <c r="O141" s="183">
        <v>0</v>
      </c>
      <c r="P141" s="186">
        <v>0</v>
      </c>
      <c r="Q141" s="183">
        <v>0</v>
      </c>
    </row>
    <row r="142" spans="1:17" s="178" customFormat="1" ht="22.5" customHeight="1">
      <c r="A142" s="180" t="s">
        <v>325</v>
      </c>
      <c r="B142" s="180" t="s">
        <v>158</v>
      </c>
      <c r="C142" s="180" t="s">
        <v>35</v>
      </c>
      <c r="D142" s="181" t="s">
        <v>328</v>
      </c>
      <c r="E142" s="182">
        <v>195.42</v>
      </c>
      <c r="F142" s="182">
        <v>195.42</v>
      </c>
      <c r="G142" s="183">
        <v>0</v>
      </c>
      <c r="H142" s="183">
        <v>69.31</v>
      </c>
      <c r="I142" s="183">
        <v>40.13</v>
      </c>
      <c r="J142" s="183">
        <v>30.44</v>
      </c>
      <c r="K142" s="183">
        <v>13.13</v>
      </c>
      <c r="L142" s="183">
        <v>0</v>
      </c>
      <c r="M142" s="183">
        <v>16.9</v>
      </c>
      <c r="N142" s="183">
        <v>25</v>
      </c>
      <c r="O142" s="183">
        <v>0.51</v>
      </c>
      <c r="P142" s="186">
        <v>0</v>
      </c>
      <c r="Q142" s="183">
        <v>0</v>
      </c>
    </row>
    <row r="143" spans="1:17" s="178" customFormat="1" ht="22.5" customHeight="1">
      <c r="A143" s="180" t="s">
        <v>325</v>
      </c>
      <c r="B143" s="180" t="s">
        <v>158</v>
      </c>
      <c r="C143" s="180" t="s">
        <v>39</v>
      </c>
      <c r="D143" s="181" t="s">
        <v>329</v>
      </c>
      <c r="E143" s="182">
        <v>151.6</v>
      </c>
      <c r="F143" s="182">
        <v>151.6</v>
      </c>
      <c r="G143" s="183">
        <v>0</v>
      </c>
      <c r="H143" s="183">
        <v>0</v>
      </c>
      <c r="I143" s="183">
        <v>0</v>
      </c>
      <c r="J143" s="183">
        <v>0</v>
      </c>
      <c r="K143" s="183">
        <v>0</v>
      </c>
      <c r="L143" s="183">
        <v>0</v>
      </c>
      <c r="M143" s="183">
        <v>0</v>
      </c>
      <c r="N143" s="183">
        <v>151.6</v>
      </c>
      <c r="O143" s="183">
        <v>0</v>
      </c>
      <c r="P143" s="186">
        <v>0</v>
      </c>
      <c r="Q143" s="183">
        <v>0</v>
      </c>
    </row>
    <row r="144" spans="1:17" s="178" customFormat="1" ht="22.5" customHeight="1">
      <c r="A144" s="180" t="s">
        <v>325</v>
      </c>
      <c r="B144" s="180" t="s">
        <v>158</v>
      </c>
      <c r="C144" s="180" t="s">
        <v>41</v>
      </c>
      <c r="D144" s="181" t="s">
        <v>330</v>
      </c>
      <c r="E144" s="182">
        <v>6.51</v>
      </c>
      <c r="F144" s="182">
        <v>6.51</v>
      </c>
      <c r="G144" s="183">
        <v>0</v>
      </c>
      <c r="H144" s="183">
        <v>0</v>
      </c>
      <c r="I144" s="183">
        <v>0</v>
      </c>
      <c r="J144" s="183">
        <v>0</v>
      </c>
      <c r="K144" s="183">
        <v>0</v>
      </c>
      <c r="L144" s="183">
        <v>0</v>
      </c>
      <c r="M144" s="183">
        <v>0</v>
      </c>
      <c r="N144" s="183">
        <v>5</v>
      </c>
      <c r="O144" s="183">
        <v>1.51</v>
      </c>
      <c r="P144" s="186">
        <v>0</v>
      </c>
      <c r="Q144" s="183">
        <v>0</v>
      </c>
    </row>
    <row r="145" spans="1:17" s="178" customFormat="1" ht="22.5" customHeight="1">
      <c r="A145" s="180" t="s">
        <v>325</v>
      </c>
      <c r="B145" s="180" t="s">
        <v>158</v>
      </c>
      <c r="C145" s="180" t="s">
        <v>75</v>
      </c>
      <c r="D145" s="181" t="s">
        <v>331</v>
      </c>
      <c r="E145" s="182">
        <v>1</v>
      </c>
      <c r="F145" s="182">
        <v>1</v>
      </c>
      <c r="G145" s="183">
        <v>0</v>
      </c>
      <c r="H145" s="183">
        <v>0</v>
      </c>
      <c r="I145" s="183">
        <v>0</v>
      </c>
      <c r="J145" s="183">
        <v>0</v>
      </c>
      <c r="K145" s="183">
        <v>0</v>
      </c>
      <c r="L145" s="183">
        <v>0</v>
      </c>
      <c r="M145" s="183">
        <v>0</v>
      </c>
      <c r="N145" s="183">
        <v>1</v>
      </c>
      <c r="O145" s="183">
        <v>0</v>
      </c>
      <c r="P145" s="186">
        <v>0</v>
      </c>
      <c r="Q145" s="183">
        <v>0</v>
      </c>
    </row>
    <row r="146" spans="1:17" s="178" customFormat="1" ht="22.5" customHeight="1">
      <c r="A146" s="180" t="s">
        <v>323</v>
      </c>
      <c r="B146" s="180" t="s">
        <v>60</v>
      </c>
      <c r="C146" s="180"/>
      <c r="D146" s="181" t="s">
        <v>332</v>
      </c>
      <c r="E146" s="182">
        <v>149.89</v>
      </c>
      <c r="F146" s="182">
        <v>149.89</v>
      </c>
      <c r="G146" s="183">
        <v>0</v>
      </c>
      <c r="H146" s="183">
        <v>53.16</v>
      </c>
      <c r="I146" s="183">
        <v>34.97</v>
      </c>
      <c r="J146" s="183">
        <v>24.4</v>
      </c>
      <c r="K146" s="183">
        <v>10.58</v>
      </c>
      <c r="L146" s="183">
        <v>0</v>
      </c>
      <c r="M146" s="183">
        <v>19.78</v>
      </c>
      <c r="N146" s="183">
        <v>5</v>
      </c>
      <c r="O146" s="183">
        <v>0</v>
      </c>
      <c r="P146" s="186">
        <v>2</v>
      </c>
      <c r="Q146" s="183">
        <v>0</v>
      </c>
    </row>
    <row r="147" spans="1:17" s="178" customFormat="1" ht="22.5" customHeight="1">
      <c r="A147" s="180" t="s">
        <v>325</v>
      </c>
      <c r="B147" s="180" t="s">
        <v>163</v>
      </c>
      <c r="C147" s="180" t="s">
        <v>71</v>
      </c>
      <c r="D147" s="181" t="s">
        <v>333</v>
      </c>
      <c r="E147" s="182">
        <v>149.89</v>
      </c>
      <c r="F147" s="182">
        <v>149.89</v>
      </c>
      <c r="G147" s="183">
        <v>0</v>
      </c>
      <c r="H147" s="183">
        <v>53.16</v>
      </c>
      <c r="I147" s="183">
        <v>34.97</v>
      </c>
      <c r="J147" s="183">
        <v>24.4</v>
      </c>
      <c r="K147" s="183">
        <v>10.58</v>
      </c>
      <c r="L147" s="183">
        <v>0</v>
      </c>
      <c r="M147" s="183">
        <v>19.78</v>
      </c>
      <c r="N147" s="183">
        <v>5</v>
      </c>
      <c r="O147" s="183">
        <v>0</v>
      </c>
      <c r="P147" s="186">
        <v>2</v>
      </c>
      <c r="Q147" s="183">
        <v>0</v>
      </c>
    </row>
    <row r="148" spans="1:17" s="178" customFormat="1" ht="22.5" customHeight="1">
      <c r="A148" s="180" t="s">
        <v>323</v>
      </c>
      <c r="B148" s="180" t="s">
        <v>37</v>
      </c>
      <c r="C148" s="180"/>
      <c r="D148" s="181" t="s">
        <v>334</v>
      </c>
      <c r="E148" s="182">
        <v>36.58</v>
      </c>
      <c r="F148" s="182">
        <v>36.58</v>
      </c>
      <c r="G148" s="183">
        <v>0</v>
      </c>
      <c r="H148" s="183">
        <v>0</v>
      </c>
      <c r="I148" s="183">
        <v>0</v>
      </c>
      <c r="J148" s="183">
        <v>0</v>
      </c>
      <c r="K148" s="183">
        <v>0</v>
      </c>
      <c r="L148" s="183">
        <v>0</v>
      </c>
      <c r="M148" s="183">
        <v>0</v>
      </c>
      <c r="N148" s="183">
        <v>36.58</v>
      </c>
      <c r="O148" s="183">
        <v>0</v>
      </c>
      <c r="P148" s="186">
        <v>0</v>
      </c>
      <c r="Q148" s="183">
        <v>0</v>
      </c>
    </row>
    <row r="149" spans="1:17" s="178" customFormat="1" ht="22.5" customHeight="1">
      <c r="A149" s="180" t="s">
        <v>325</v>
      </c>
      <c r="B149" s="180" t="s">
        <v>189</v>
      </c>
      <c r="C149" s="180" t="s">
        <v>39</v>
      </c>
      <c r="D149" s="181" t="s">
        <v>335</v>
      </c>
      <c r="E149" s="182">
        <v>26</v>
      </c>
      <c r="F149" s="182">
        <v>26</v>
      </c>
      <c r="G149" s="183">
        <v>0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26</v>
      </c>
      <c r="O149" s="183">
        <v>0</v>
      </c>
      <c r="P149" s="186">
        <v>0</v>
      </c>
      <c r="Q149" s="183">
        <v>0</v>
      </c>
    </row>
    <row r="150" spans="1:17" s="178" customFormat="1" ht="22.5" customHeight="1">
      <c r="A150" s="180" t="s">
        <v>325</v>
      </c>
      <c r="B150" s="180" t="s">
        <v>189</v>
      </c>
      <c r="C150" s="180" t="s">
        <v>75</v>
      </c>
      <c r="D150" s="181" t="s">
        <v>336</v>
      </c>
      <c r="E150" s="182">
        <v>10.58</v>
      </c>
      <c r="F150" s="182">
        <v>10.58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10.58</v>
      </c>
      <c r="O150" s="183">
        <v>0</v>
      </c>
      <c r="P150" s="186">
        <v>0</v>
      </c>
      <c r="Q150" s="183">
        <v>0</v>
      </c>
    </row>
    <row r="151" spans="1:17" s="178" customFormat="1" ht="22.5" customHeight="1">
      <c r="A151" s="180" t="s">
        <v>323</v>
      </c>
      <c r="B151" s="180" t="s">
        <v>160</v>
      </c>
      <c r="C151" s="180"/>
      <c r="D151" s="181" t="s">
        <v>337</v>
      </c>
      <c r="E151" s="182">
        <v>1180.48</v>
      </c>
      <c r="F151" s="182">
        <v>1180.48</v>
      </c>
      <c r="G151" s="183">
        <v>0</v>
      </c>
      <c r="H151" s="183">
        <v>419.65</v>
      </c>
      <c r="I151" s="183">
        <v>250.37</v>
      </c>
      <c r="J151" s="183">
        <v>79.06</v>
      </c>
      <c r="K151" s="183">
        <v>0</v>
      </c>
      <c r="L151" s="183">
        <v>0</v>
      </c>
      <c r="M151" s="183">
        <v>13.4</v>
      </c>
      <c r="N151" s="183">
        <v>18</v>
      </c>
      <c r="O151" s="183">
        <v>0</v>
      </c>
      <c r="P151" s="186">
        <v>400</v>
      </c>
      <c r="Q151" s="183">
        <v>0</v>
      </c>
    </row>
    <row r="152" spans="1:17" s="178" customFormat="1" ht="22.5" customHeight="1">
      <c r="A152" s="180" t="s">
        <v>325</v>
      </c>
      <c r="B152" s="180" t="s">
        <v>196</v>
      </c>
      <c r="C152" s="180" t="s">
        <v>32</v>
      </c>
      <c r="D152" s="181" t="s">
        <v>249</v>
      </c>
      <c r="E152" s="182">
        <v>1180.48</v>
      </c>
      <c r="F152" s="182">
        <v>1180.48</v>
      </c>
      <c r="G152" s="183">
        <v>0</v>
      </c>
      <c r="H152" s="183">
        <v>419.65</v>
      </c>
      <c r="I152" s="183">
        <v>250.37</v>
      </c>
      <c r="J152" s="183">
        <v>79.06</v>
      </c>
      <c r="K152" s="183">
        <v>0</v>
      </c>
      <c r="L152" s="183">
        <v>0</v>
      </c>
      <c r="M152" s="183">
        <v>13.4</v>
      </c>
      <c r="N152" s="183">
        <v>18</v>
      </c>
      <c r="O152" s="183">
        <v>0</v>
      </c>
      <c r="P152" s="186">
        <v>400</v>
      </c>
      <c r="Q152" s="183">
        <v>0</v>
      </c>
    </row>
    <row r="153" spans="1:17" s="178" customFormat="1" ht="22.5" customHeight="1">
      <c r="A153" s="180" t="s">
        <v>110</v>
      </c>
      <c r="B153" s="180"/>
      <c r="C153" s="180"/>
      <c r="D153" s="181" t="s">
        <v>111</v>
      </c>
      <c r="E153" s="182">
        <v>65079.65</v>
      </c>
      <c r="F153" s="182">
        <v>62841.15</v>
      </c>
      <c r="G153" s="183">
        <v>2238.49</v>
      </c>
      <c r="H153" s="183">
        <v>969.06</v>
      </c>
      <c r="I153" s="183">
        <v>648.54</v>
      </c>
      <c r="J153" s="183">
        <v>8159.34</v>
      </c>
      <c r="K153" s="183">
        <v>2.15</v>
      </c>
      <c r="L153" s="183">
        <v>8</v>
      </c>
      <c r="M153" s="183">
        <v>366.28</v>
      </c>
      <c r="N153" s="183">
        <v>23470.7</v>
      </c>
      <c r="O153" s="183">
        <v>23.54</v>
      </c>
      <c r="P153" s="186">
        <v>644.04</v>
      </c>
      <c r="Q153" s="183">
        <v>30788</v>
      </c>
    </row>
    <row r="154" spans="1:17" s="178" customFormat="1" ht="22.5" customHeight="1">
      <c r="A154" s="180" t="s">
        <v>338</v>
      </c>
      <c r="B154" s="180" t="s">
        <v>32</v>
      </c>
      <c r="C154" s="180"/>
      <c r="D154" s="181" t="s">
        <v>339</v>
      </c>
      <c r="E154" s="182">
        <v>32704.61</v>
      </c>
      <c r="F154" s="182">
        <v>32356.12</v>
      </c>
      <c r="G154" s="183">
        <v>348.49</v>
      </c>
      <c r="H154" s="183">
        <v>638.11</v>
      </c>
      <c r="I154" s="183">
        <v>433.3</v>
      </c>
      <c r="J154" s="183">
        <v>128.58</v>
      </c>
      <c r="K154" s="183">
        <v>2.15</v>
      </c>
      <c r="L154" s="183">
        <v>0</v>
      </c>
      <c r="M154" s="183">
        <v>260.36</v>
      </c>
      <c r="N154" s="183">
        <v>437</v>
      </c>
      <c r="O154" s="183">
        <v>0.83</v>
      </c>
      <c r="P154" s="186">
        <v>16.29</v>
      </c>
      <c r="Q154" s="183">
        <v>30788</v>
      </c>
    </row>
    <row r="155" spans="1:17" s="178" customFormat="1" ht="22.5" customHeight="1">
      <c r="A155" s="180" t="s">
        <v>340</v>
      </c>
      <c r="B155" s="180" t="s">
        <v>158</v>
      </c>
      <c r="C155" s="180" t="s">
        <v>32</v>
      </c>
      <c r="D155" s="181" t="s">
        <v>341</v>
      </c>
      <c r="E155" s="182">
        <v>694.65</v>
      </c>
      <c r="F155" s="182">
        <v>694.65</v>
      </c>
      <c r="G155" s="183">
        <v>0</v>
      </c>
      <c r="H155" s="183">
        <v>231.98</v>
      </c>
      <c r="I155" s="183">
        <v>151.52</v>
      </c>
      <c r="J155" s="183">
        <v>44.81</v>
      </c>
      <c r="K155" s="183">
        <v>0</v>
      </c>
      <c r="L155" s="183">
        <v>0</v>
      </c>
      <c r="M155" s="183">
        <v>130.4</v>
      </c>
      <c r="N155" s="183">
        <v>121</v>
      </c>
      <c r="O155" s="183">
        <v>0.83</v>
      </c>
      <c r="P155" s="186">
        <v>14.11</v>
      </c>
      <c r="Q155" s="183">
        <v>0</v>
      </c>
    </row>
    <row r="156" spans="1:17" s="178" customFormat="1" ht="22.5" customHeight="1">
      <c r="A156" s="180" t="s">
        <v>340</v>
      </c>
      <c r="B156" s="180" t="s">
        <v>158</v>
      </c>
      <c r="C156" s="180" t="s">
        <v>60</v>
      </c>
      <c r="D156" s="181" t="s">
        <v>342</v>
      </c>
      <c r="E156" s="182">
        <v>45</v>
      </c>
      <c r="F156" s="182">
        <v>45</v>
      </c>
      <c r="G156" s="183">
        <v>0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45</v>
      </c>
      <c r="O156" s="183">
        <v>0</v>
      </c>
      <c r="P156" s="186">
        <v>0</v>
      </c>
      <c r="Q156" s="183">
        <v>0</v>
      </c>
    </row>
    <row r="157" spans="1:17" s="178" customFormat="1" ht="22.5" customHeight="1">
      <c r="A157" s="180" t="s">
        <v>340</v>
      </c>
      <c r="B157" s="180" t="s">
        <v>158</v>
      </c>
      <c r="C157" s="180" t="s">
        <v>39</v>
      </c>
      <c r="D157" s="181" t="s">
        <v>343</v>
      </c>
      <c r="E157" s="182">
        <v>20.04</v>
      </c>
      <c r="F157" s="182">
        <v>5</v>
      </c>
      <c r="G157" s="183">
        <v>15.04</v>
      </c>
      <c r="H157" s="183">
        <v>7.13</v>
      </c>
      <c r="I157" s="183">
        <v>5.31</v>
      </c>
      <c r="J157" s="183">
        <v>1.4</v>
      </c>
      <c r="K157" s="183">
        <v>0</v>
      </c>
      <c r="L157" s="183">
        <v>0</v>
      </c>
      <c r="M157" s="183">
        <v>1.2</v>
      </c>
      <c r="N157" s="183">
        <v>5</v>
      </c>
      <c r="O157" s="183">
        <v>0</v>
      </c>
      <c r="P157" s="186">
        <v>0</v>
      </c>
      <c r="Q157" s="183">
        <v>0</v>
      </c>
    </row>
    <row r="158" spans="1:17" s="178" customFormat="1" ht="22.5" customHeight="1">
      <c r="A158" s="180" t="s">
        <v>340</v>
      </c>
      <c r="B158" s="180" t="s">
        <v>158</v>
      </c>
      <c r="C158" s="180" t="s">
        <v>41</v>
      </c>
      <c r="D158" s="181" t="s">
        <v>344</v>
      </c>
      <c r="E158" s="182">
        <v>1154.74</v>
      </c>
      <c r="F158" s="182">
        <v>821.3</v>
      </c>
      <c r="G158" s="183">
        <v>333.45</v>
      </c>
      <c r="H158" s="183">
        <v>399</v>
      </c>
      <c r="I158" s="183">
        <v>276.46</v>
      </c>
      <c r="J158" s="183">
        <v>82.37</v>
      </c>
      <c r="K158" s="183">
        <v>2.15</v>
      </c>
      <c r="L158" s="183">
        <v>0</v>
      </c>
      <c r="M158" s="183">
        <v>128.76</v>
      </c>
      <c r="N158" s="183">
        <v>266</v>
      </c>
      <c r="O158" s="183">
        <v>0</v>
      </c>
      <c r="P158" s="186">
        <v>0</v>
      </c>
      <c r="Q158" s="183">
        <v>0</v>
      </c>
    </row>
    <row r="159" spans="1:17" s="178" customFormat="1" ht="22.5" customHeight="1">
      <c r="A159" s="180" t="s">
        <v>340</v>
      </c>
      <c r="B159" s="180" t="s">
        <v>158</v>
      </c>
      <c r="C159" s="180" t="s">
        <v>75</v>
      </c>
      <c r="D159" s="181" t="s">
        <v>345</v>
      </c>
      <c r="E159" s="182">
        <v>30790.18</v>
      </c>
      <c r="F159" s="182">
        <v>30790.18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183">
        <v>0</v>
      </c>
      <c r="P159" s="186">
        <v>2.18</v>
      </c>
      <c r="Q159" s="183">
        <v>30788</v>
      </c>
    </row>
    <row r="160" spans="1:17" s="178" customFormat="1" ht="22.5" customHeight="1">
      <c r="A160" s="180" t="s">
        <v>338</v>
      </c>
      <c r="B160" s="180" t="s">
        <v>60</v>
      </c>
      <c r="C160" s="180"/>
      <c r="D160" s="181" t="s">
        <v>346</v>
      </c>
      <c r="E160" s="182">
        <v>3482.39</v>
      </c>
      <c r="F160" s="182">
        <v>2663.19</v>
      </c>
      <c r="G160" s="183">
        <v>819.2</v>
      </c>
      <c r="H160" s="183">
        <v>211.35</v>
      </c>
      <c r="I160" s="183">
        <v>132.35</v>
      </c>
      <c r="J160" s="183">
        <v>40.34</v>
      </c>
      <c r="K160" s="183">
        <v>0</v>
      </c>
      <c r="L160" s="183">
        <v>0</v>
      </c>
      <c r="M160" s="183">
        <v>73.49</v>
      </c>
      <c r="N160" s="183">
        <v>3023.2</v>
      </c>
      <c r="O160" s="183">
        <v>1.66</v>
      </c>
      <c r="P160" s="186">
        <v>0</v>
      </c>
      <c r="Q160" s="183">
        <v>0</v>
      </c>
    </row>
    <row r="161" spans="1:17" s="178" customFormat="1" ht="22.5" customHeight="1">
      <c r="A161" s="180" t="s">
        <v>340</v>
      </c>
      <c r="B161" s="180" t="s">
        <v>163</v>
      </c>
      <c r="C161" s="180" t="s">
        <v>32</v>
      </c>
      <c r="D161" s="181" t="s">
        <v>347</v>
      </c>
      <c r="E161" s="182">
        <v>302.08</v>
      </c>
      <c r="F161" s="182">
        <v>302.08</v>
      </c>
      <c r="G161" s="183">
        <v>0</v>
      </c>
      <c r="H161" s="183">
        <v>165.98</v>
      </c>
      <c r="I161" s="183">
        <v>104.41</v>
      </c>
      <c r="J161" s="183">
        <v>31.7</v>
      </c>
      <c r="K161" s="183">
        <v>0</v>
      </c>
      <c r="L161" s="183">
        <v>0</v>
      </c>
      <c r="M161" s="183">
        <v>0</v>
      </c>
      <c r="N161" s="183">
        <v>0</v>
      </c>
      <c r="O161" s="183">
        <v>0</v>
      </c>
      <c r="P161" s="186">
        <v>0</v>
      </c>
      <c r="Q161" s="183">
        <v>0</v>
      </c>
    </row>
    <row r="162" spans="1:17" s="178" customFormat="1" ht="22.5" customHeight="1">
      <c r="A162" s="180" t="s">
        <v>340</v>
      </c>
      <c r="B162" s="180" t="s">
        <v>163</v>
      </c>
      <c r="C162" s="180" t="s">
        <v>60</v>
      </c>
      <c r="D162" s="181" t="s">
        <v>348</v>
      </c>
      <c r="E162" s="182">
        <v>69.18</v>
      </c>
      <c r="F162" s="182">
        <v>69.18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69.18</v>
      </c>
      <c r="N162" s="183">
        <v>0</v>
      </c>
      <c r="O162" s="183">
        <v>0</v>
      </c>
      <c r="P162" s="186">
        <v>0</v>
      </c>
      <c r="Q162" s="183">
        <v>0</v>
      </c>
    </row>
    <row r="163" spans="1:17" s="178" customFormat="1" ht="22.5" customHeight="1">
      <c r="A163" s="180" t="s">
        <v>340</v>
      </c>
      <c r="B163" s="180" t="s">
        <v>163</v>
      </c>
      <c r="C163" s="180" t="s">
        <v>160</v>
      </c>
      <c r="D163" s="181" t="s">
        <v>349</v>
      </c>
      <c r="E163" s="182">
        <v>1624.2</v>
      </c>
      <c r="F163" s="182">
        <v>805</v>
      </c>
      <c r="G163" s="183">
        <v>819.2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1624.2</v>
      </c>
      <c r="O163" s="183">
        <v>0</v>
      </c>
      <c r="P163" s="186">
        <v>0</v>
      </c>
      <c r="Q163" s="183">
        <v>0</v>
      </c>
    </row>
    <row r="164" spans="1:17" s="178" customFormat="1" ht="22.5" customHeight="1">
      <c r="A164" s="180" t="s">
        <v>340</v>
      </c>
      <c r="B164" s="180" t="s">
        <v>163</v>
      </c>
      <c r="C164" s="180" t="s">
        <v>75</v>
      </c>
      <c r="D164" s="181" t="s">
        <v>350</v>
      </c>
      <c r="E164" s="182">
        <v>1486.93</v>
      </c>
      <c r="F164" s="182">
        <v>1486.93</v>
      </c>
      <c r="G164" s="183">
        <v>0</v>
      </c>
      <c r="H164" s="183">
        <v>45.37</v>
      </c>
      <c r="I164" s="183">
        <v>27.94</v>
      </c>
      <c r="J164" s="183">
        <v>8.65</v>
      </c>
      <c r="K164" s="183">
        <v>0</v>
      </c>
      <c r="L164" s="183">
        <v>0</v>
      </c>
      <c r="M164" s="183">
        <v>4.31</v>
      </c>
      <c r="N164" s="183">
        <v>1399</v>
      </c>
      <c r="O164" s="183">
        <v>1.66</v>
      </c>
      <c r="P164" s="186">
        <v>0</v>
      </c>
      <c r="Q164" s="183">
        <v>0</v>
      </c>
    </row>
    <row r="165" spans="1:17" s="178" customFormat="1" ht="22.5" customHeight="1">
      <c r="A165" s="180" t="s">
        <v>338</v>
      </c>
      <c r="B165" s="180" t="s">
        <v>71</v>
      </c>
      <c r="C165" s="180"/>
      <c r="D165" s="181" t="s">
        <v>351</v>
      </c>
      <c r="E165" s="182">
        <v>25028.56</v>
      </c>
      <c r="F165" s="182">
        <v>24300.55</v>
      </c>
      <c r="G165" s="183">
        <v>728.01</v>
      </c>
      <c r="H165" s="183">
        <v>0</v>
      </c>
      <c r="I165" s="183">
        <v>0</v>
      </c>
      <c r="J165" s="183">
        <v>7966.81</v>
      </c>
      <c r="K165" s="183">
        <v>0</v>
      </c>
      <c r="L165" s="183">
        <v>0</v>
      </c>
      <c r="M165" s="183">
        <v>0</v>
      </c>
      <c r="N165" s="183">
        <v>16800</v>
      </c>
      <c r="O165" s="183">
        <v>0</v>
      </c>
      <c r="P165" s="186">
        <v>261.76</v>
      </c>
      <c r="Q165" s="183">
        <v>0</v>
      </c>
    </row>
    <row r="166" spans="1:17" s="178" customFormat="1" ht="22.5" customHeight="1">
      <c r="A166" s="180" t="s">
        <v>340</v>
      </c>
      <c r="B166" s="180" t="s">
        <v>181</v>
      </c>
      <c r="C166" s="180" t="s">
        <v>71</v>
      </c>
      <c r="D166" s="181" t="s">
        <v>352</v>
      </c>
      <c r="E166" s="182">
        <v>24742.6</v>
      </c>
      <c r="F166" s="182">
        <v>24015.71</v>
      </c>
      <c r="G166" s="183">
        <v>726.89</v>
      </c>
      <c r="H166" s="183">
        <v>0</v>
      </c>
      <c r="I166" s="183">
        <v>0</v>
      </c>
      <c r="J166" s="183">
        <v>7758.01</v>
      </c>
      <c r="K166" s="183">
        <v>0</v>
      </c>
      <c r="L166" s="183">
        <v>0</v>
      </c>
      <c r="M166" s="183">
        <v>0</v>
      </c>
      <c r="N166" s="183">
        <v>16800</v>
      </c>
      <c r="O166" s="183">
        <v>0</v>
      </c>
      <c r="P166" s="186">
        <v>184.6</v>
      </c>
      <c r="Q166" s="183">
        <v>0</v>
      </c>
    </row>
    <row r="167" spans="1:17" s="178" customFormat="1" ht="22.5" customHeight="1">
      <c r="A167" s="180" t="s">
        <v>340</v>
      </c>
      <c r="B167" s="180" t="s">
        <v>181</v>
      </c>
      <c r="C167" s="180" t="s">
        <v>37</v>
      </c>
      <c r="D167" s="181" t="s">
        <v>353</v>
      </c>
      <c r="E167" s="182">
        <v>285.96</v>
      </c>
      <c r="F167" s="182">
        <v>284.85</v>
      </c>
      <c r="G167" s="183">
        <v>1.11</v>
      </c>
      <c r="H167" s="183">
        <v>0</v>
      </c>
      <c r="I167" s="183">
        <v>0</v>
      </c>
      <c r="J167" s="183">
        <v>208.8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86">
        <v>77.16</v>
      </c>
      <c r="Q167" s="183">
        <v>0</v>
      </c>
    </row>
    <row r="168" spans="1:17" s="178" customFormat="1" ht="22.5" customHeight="1">
      <c r="A168" s="180" t="s">
        <v>338</v>
      </c>
      <c r="B168" s="180" t="s">
        <v>37</v>
      </c>
      <c r="C168" s="180"/>
      <c r="D168" s="181" t="s">
        <v>354</v>
      </c>
      <c r="E168" s="182">
        <v>20</v>
      </c>
      <c r="F168" s="182">
        <v>20</v>
      </c>
      <c r="G168" s="183">
        <v>0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20</v>
      </c>
      <c r="O168" s="183">
        <v>0</v>
      </c>
      <c r="P168" s="186">
        <v>0</v>
      </c>
      <c r="Q168" s="183">
        <v>0</v>
      </c>
    </row>
    <row r="169" spans="1:17" s="178" customFormat="1" ht="22.5" customHeight="1">
      <c r="A169" s="180" t="s">
        <v>340</v>
      </c>
      <c r="B169" s="180" t="s">
        <v>189</v>
      </c>
      <c r="C169" s="180" t="s">
        <v>32</v>
      </c>
      <c r="D169" s="181" t="s">
        <v>355</v>
      </c>
      <c r="E169" s="182">
        <v>20</v>
      </c>
      <c r="F169" s="182">
        <v>20</v>
      </c>
      <c r="G169" s="183">
        <v>0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20</v>
      </c>
      <c r="O169" s="183">
        <v>0</v>
      </c>
      <c r="P169" s="186">
        <v>0</v>
      </c>
      <c r="Q169" s="183">
        <v>0</v>
      </c>
    </row>
    <row r="170" spans="1:17" s="178" customFormat="1" ht="22.5" customHeight="1">
      <c r="A170" s="180" t="s">
        <v>338</v>
      </c>
      <c r="B170" s="180" t="s">
        <v>39</v>
      </c>
      <c r="C170" s="180"/>
      <c r="D170" s="181" t="s">
        <v>356</v>
      </c>
      <c r="E170" s="182">
        <v>200</v>
      </c>
      <c r="F170" s="182">
        <v>200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200</v>
      </c>
      <c r="O170" s="183">
        <v>0</v>
      </c>
      <c r="P170" s="186">
        <v>0</v>
      </c>
      <c r="Q170" s="183">
        <v>0</v>
      </c>
    </row>
    <row r="171" spans="1:17" s="178" customFormat="1" ht="22.5" customHeight="1">
      <c r="A171" s="180" t="s">
        <v>340</v>
      </c>
      <c r="B171" s="180" t="s">
        <v>320</v>
      </c>
      <c r="C171" s="180" t="s">
        <v>71</v>
      </c>
      <c r="D171" s="181" t="s">
        <v>357</v>
      </c>
      <c r="E171" s="182">
        <v>100</v>
      </c>
      <c r="F171" s="182">
        <v>100</v>
      </c>
      <c r="G171" s="183">
        <v>0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100</v>
      </c>
      <c r="O171" s="183">
        <v>0</v>
      </c>
      <c r="P171" s="186">
        <v>0</v>
      </c>
      <c r="Q171" s="183">
        <v>0</v>
      </c>
    </row>
    <row r="172" spans="1:17" s="178" customFormat="1" ht="22.5" customHeight="1">
      <c r="A172" s="180" t="s">
        <v>340</v>
      </c>
      <c r="B172" s="180" t="s">
        <v>320</v>
      </c>
      <c r="C172" s="180" t="s">
        <v>75</v>
      </c>
      <c r="D172" s="181" t="s">
        <v>358</v>
      </c>
      <c r="E172" s="182">
        <v>100</v>
      </c>
      <c r="F172" s="182">
        <v>100</v>
      </c>
      <c r="G172" s="183">
        <v>0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100</v>
      </c>
      <c r="O172" s="183">
        <v>0</v>
      </c>
      <c r="P172" s="186">
        <v>0</v>
      </c>
      <c r="Q172" s="183">
        <v>0</v>
      </c>
    </row>
    <row r="173" spans="1:17" s="178" customFormat="1" ht="22.5" customHeight="1">
      <c r="A173" s="180" t="s">
        <v>338</v>
      </c>
      <c r="B173" s="180" t="s">
        <v>160</v>
      </c>
      <c r="C173" s="180"/>
      <c r="D173" s="181" t="s">
        <v>359</v>
      </c>
      <c r="E173" s="182">
        <v>210.67</v>
      </c>
      <c r="F173" s="182">
        <v>19.67</v>
      </c>
      <c r="G173" s="183">
        <v>191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191</v>
      </c>
      <c r="O173" s="183">
        <v>19.67</v>
      </c>
      <c r="P173" s="186">
        <v>0</v>
      </c>
      <c r="Q173" s="183">
        <v>0</v>
      </c>
    </row>
    <row r="174" spans="1:17" s="178" customFormat="1" ht="22.5" customHeight="1">
      <c r="A174" s="180" t="s">
        <v>340</v>
      </c>
      <c r="B174" s="180" t="s">
        <v>196</v>
      </c>
      <c r="C174" s="180" t="s">
        <v>32</v>
      </c>
      <c r="D174" s="181" t="s">
        <v>360</v>
      </c>
      <c r="E174" s="182">
        <v>19.67</v>
      </c>
      <c r="F174" s="182">
        <v>19.67</v>
      </c>
      <c r="G174" s="183">
        <v>0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183">
        <v>19.67</v>
      </c>
      <c r="P174" s="186">
        <v>0</v>
      </c>
      <c r="Q174" s="183">
        <v>0</v>
      </c>
    </row>
    <row r="175" spans="1:17" s="178" customFormat="1" ht="22.5" customHeight="1">
      <c r="A175" s="180" t="s">
        <v>340</v>
      </c>
      <c r="B175" s="180" t="s">
        <v>196</v>
      </c>
      <c r="C175" s="180" t="s">
        <v>75</v>
      </c>
      <c r="D175" s="181" t="s">
        <v>361</v>
      </c>
      <c r="E175" s="182">
        <v>191</v>
      </c>
      <c r="F175" s="182">
        <v>0</v>
      </c>
      <c r="G175" s="183">
        <v>191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191</v>
      </c>
      <c r="O175" s="183">
        <v>0</v>
      </c>
      <c r="P175" s="186">
        <v>0</v>
      </c>
      <c r="Q175" s="183">
        <v>0</v>
      </c>
    </row>
    <row r="176" spans="1:17" s="178" customFormat="1" ht="22.5" customHeight="1">
      <c r="A176" s="180" t="s">
        <v>338</v>
      </c>
      <c r="B176" s="180" t="s">
        <v>41</v>
      </c>
      <c r="C176" s="180"/>
      <c r="D176" s="181" t="s">
        <v>362</v>
      </c>
      <c r="E176" s="182">
        <v>253</v>
      </c>
      <c r="F176" s="182">
        <v>253</v>
      </c>
      <c r="G176" s="183">
        <v>0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253</v>
      </c>
      <c r="O176" s="183">
        <v>0</v>
      </c>
      <c r="P176" s="186">
        <v>0</v>
      </c>
      <c r="Q176" s="183">
        <v>0</v>
      </c>
    </row>
    <row r="177" spans="1:17" s="178" customFormat="1" ht="22.5" customHeight="1">
      <c r="A177" s="180" t="s">
        <v>340</v>
      </c>
      <c r="B177" s="180" t="s">
        <v>306</v>
      </c>
      <c r="C177" s="180" t="s">
        <v>71</v>
      </c>
      <c r="D177" s="181" t="s">
        <v>363</v>
      </c>
      <c r="E177" s="182">
        <v>18</v>
      </c>
      <c r="F177" s="182">
        <v>18</v>
      </c>
      <c r="G177" s="183">
        <v>0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18</v>
      </c>
      <c r="O177" s="183">
        <v>0</v>
      </c>
      <c r="P177" s="186">
        <v>0</v>
      </c>
      <c r="Q177" s="183">
        <v>0</v>
      </c>
    </row>
    <row r="178" spans="1:17" s="178" customFormat="1" ht="22.5" customHeight="1">
      <c r="A178" s="180" t="s">
        <v>340</v>
      </c>
      <c r="B178" s="180" t="s">
        <v>306</v>
      </c>
      <c r="C178" s="180" t="s">
        <v>75</v>
      </c>
      <c r="D178" s="181" t="s">
        <v>364</v>
      </c>
      <c r="E178" s="182">
        <v>235</v>
      </c>
      <c r="F178" s="182">
        <v>235</v>
      </c>
      <c r="G178" s="183">
        <v>0</v>
      </c>
      <c r="H178" s="183">
        <v>0</v>
      </c>
      <c r="I178" s="183">
        <v>0</v>
      </c>
      <c r="J178" s="183">
        <v>0</v>
      </c>
      <c r="K178" s="183">
        <v>0</v>
      </c>
      <c r="L178" s="183">
        <v>0</v>
      </c>
      <c r="M178" s="183">
        <v>0</v>
      </c>
      <c r="N178" s="183">
        <v>235</v>
      </c>
      <c r="O178" s="183">
        <v>0</v>
      </c>
      <c r="P178" s="186">
        <v>0</v>
      </c>
      <c r="Q178" s="183">
        <v>0</v>
      </c>
    </row>
    <row r="179" spans="1:17" s="178" customFormat="1" ht="22.5" customHeight="1">
      <c r="A179" s="180" t="s">
        <v>338</v>
      </c>
      <c r="B179" s="180" t="s">
        <v>43</v>
      </c>
      <c r="C179" s="180"/>
      <c r="D179" s="181" t="s">
        <v>365</v>
      </c>
      <c r="E179" s="182">
        <v>766.8</v>
      </c>
      <c r="F179" s="182">
        <v>615</v>
      </c>
      <c r="G179" s="183">
        <v>151.8</v>
      </c>
      <c r="H179" s="183">
        <v>26.27</v>
      </c>
      <c r="I179" s="183">
        <v>18.41</v>
      </c>
      <c r="J179" s="183">
        <v>5.21</v>
      </c>
      <c r="K179" s="183">
        <v>0</v>
      </c>
      <c r="L179" s="183">
        <v>8</v>
      </c>
      <c r="M179" s="183">
        <v>4.9</v>
      </c>
      <c r="N179" s="183">
        <v>696</v>
      </c>
      <c r="O179" s="183">
        <v>0</v>
      </c>
      <c r="P179" s="186">
        <v>8</v>
      </c>
      <c r="Q179" s="183">
        <v>0</v>
      </c>
    </row>
    <row r="180" spans="1:17" s="178" customFormat="1" ht="22.5" customHeight="1">
      <c r="A180" s="180" t="s">
        <v>340</v>
      </c>
      <c r="B180" s="180" t="s">
        <v>366</v>
      </c>
      <c r="C180" s="180" t="s">
        <v>32</v>
      </c>
      <c r="D180" s="181" t="s">
        <v>367</v>
      </c>
      <c r="E180" s="182">
        <v>8</v>
      </c>
      <c r="F180" s="182">
        <v>8</v>
      </c>
      <c r="G180" s="183">
        <v>0</v>
      </c>
      <c r="H180" s="183">
        <v>0</v>
      </c>
      <c r="I180" s="183">
        <v>0</v>
      </c>
      <c r="J180" s="183">
        <v>0</v>
      </c>
      <c r="K180" s="183">
        <v>0</v>
      </c>
      <c r="L180" s="183">
        <v>0</v>
      </c>
      <c r="M180" s="183">
        <v>0</v>
      </c>
      <c r="N180" s="183">
        <v>0</v>
      </c>
      <c r="O180" s="183">
        <v>0</v>
      </c>
      <c r="P180" s="186">
        <v>8</v>
      </c>
      <c r="Q180" s="183">
        <v>0</v>
      </c>
    </row>
    <row r="181" spans="1:17" s="178" customFormat="1" ht="22.5" customHeight="1">
      <c r="A181" s="180" t="s">
        <v>340</v>
      </c>
      <c r="B181" s="180" t="s">
        <v>366</v>
      </c>
      <c r="C181" s="180" t="s">
        <v>35</v>
      </c>
      <c r="D181" s="181" t="s">
        <v>368</v>
      </c>
      <c r="E181" s="182">
        <v>300</v>
      </c>
      <c r="F181" s="182">
        <v>300</v>
      </c>
      <c r="G181" s="183">
        <v>0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300</v>
      </c>
      <c r="O181" s="183">
        <v>0</v>
      </c>
      <c r="P181" s="186">
        <v>0</v>
      </c>
      <c r="Q181" s="183">
        <v>0</v>
      </c>
    </row>
    <row r="182" spans="1:17" s="178" customFormat="1" ht="22.5" customHeight="1">
      <c r="A182" s="180" t="s">
        <v>340</v>
      </c>
      <c r="B182" s="180" t="s">
        <v>366</v>
      </c>
      <c r="C182" s="180" t="s">
        <v>71</v>
      </c>
      <c r="D182" s="181" t="s">
        <v>369</v>
      </c>
      <c r="E182" s="182">
        <v>89</v>
      </c>
      <c r="F182" s="182">
        <v>0</v>
      </c>
      <c r="G182" s="183">
        <v>89</v>
      </c>
      <c r="H182" s="183">
        <v>0</v>
      </c>
      <c r="I182" s="183">
        <v>0</v>
      </c>
      <c r="J182" s="183">
        <v>0</v>
      </c>
      <c r="K182" s="183">
        <v>0</v>
      </c>
      <c r="L182" s="183">
        <v>8</v>
      </c>
      <c r="M182" s="183">
        <v>0</v>
      </c>
      <c r="N182" s="183">
        <v>81</v>
      </c>
      <c r="O182" s="183">
        <v>0</v>
      </c>
      <c r="P182" s="186">
        <v>0</v>
      </c>
      <c r="Q182" s="183">
        <v>0</v>
      </c>
    </row>
    <row r="183" spans="1:17" s="178" customFormat="1" ht="22.5" customHeight="1">
      <c r="A183" s="180" t="s">
        <v>340</v>
      </c>
      <c r="B183" s="180" t="s">
        <v>366</v>
      </c>
      <c r="C183" s="180" t="s">
        <v>37</v>
      </c>
      <c r="D183" s="181" t="s">
        <v>370</v>
      </c>
      <c r="E183" s="182">
        <v>315</v>
      </c>
      <c r="F183" s="182">
        <v>307</v>
      </c>
      <c r="G183" s="183">
        <v>8</v>
      </c>
      <c r="H183" s="183">
        <v>0</v>
      </c>
      <c r="I183" s="183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315</v>
      </c>
      <c r="O183" s="183">
        <v>0</v>
      </c>
      <c r="P183" s="186">
        <v>0</v>
      </c>
      <c r="Q183" s="183">
        <v>0</v>
      </c>
    </row>
    <row r="184" spans="1:17" s="178" customFormat="1" ht="22.5" customHeight="1">
      <c r="A184" s="180" t="s">
        <v>340</v>
      </c>
      <c r="B184" s="180" t="s">
        <v>366</v>
      </c>
      <c r="C184" s="180" t="s">
        <v>75</v>
      </c>
      <c r="D184" s="181" t="s">
        <v>371</v>
      </c>
      <c r="E184" s="182">
        <v>54.8</v>
      </c>
      <c r="F184" s="182">
        <v>0</v>
      </c>
      <c r="G184" s="183">
        <v>54.8</v>
      </c>
      <c r="H184" s="183">
        <v>26.27</v>
      </c>
      <c r="I184" s="183">
        <v>18.41</v>
      </c>
      <c r="J184" s="183">
        <v>5.21</v>
      </c>
      <c r="K184" s="183">
        <v>0</v>
      </c>
      <c r="L184" s="183">
        <v>0</v>
      </c>
      <c r="M184" s="183">
        <v>4.9</v>
      </c>
      <c r="N184" s="183">
        <v>0</v>
      </c>
      <c r="O184" s="183">
        <v>0</v>
      </c>
      <c r="P184" s="186">
        <v>0</v>
      </c>
      <c r="Q184" s="183">
        <v>0</v>
      </c>
    </row>
    <row r="185" spans="1:17" s="178" customFormat="1" ht="22.5" customHeight="1">
      <c r="A185" s="180" t="s">
        <v>338</v>
      </c>
      <c r="B185" s="180" t="s">
        <v>45</v>
      </c>
      <c r="C185" s="180"/>
      <c r="D185" s="181" t="s">
        <v>372</v>
      </c>
      <c r="E185" s="182">
        <v>531.3</v>
      </c>
      <c r="F185" s="182">
        <v>531.3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173.3</v>
      </c>
      <c r="O185" s="183">
        <v>0</v>
      </c>
      <c r="P185" s="186">
        <v>358</v>
      </c>
      <c r="Q185" s="183">
        <v>0</v>
      </c>
    </row>
    <row r="186" spans="1:17" s="178" customFormat="1" ht="22.5" customHeight="1">
      <c r="A186" s="180" t="s">
        <v>340</v>
      </c>
      <c r="B186" s="180" t="s">
        <v>199</v>
      </c>
      <c r="C186" s="180" t="s">
        <v>35</v>
      </c>
      <c r="D186" s="181" t="s">
        <v>373</v>
      </c>
      <c r="E186" s="182">
        <v>153.53</v>
      </c>
      <c r="F186" s="182">
        <v>153.53</v>
      </c>
      <c r="G186" s="183">
        <v>0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9</v>
      </c>
      <c r="O186" s="183">
        <v>0</v>
      </c>
      <c r="P186" s="186">
        <v>144.53</v>
      </c>
      <c r="Q186" s="183">
        <v>0</v>
      </c>
    </row>
    <row r="187" spans="1:17" s="178" customFormat="1" ht="22.5" customHeight="1">
      <c r="A187" s="180" t="s">
        <v>340</v>
      </c>
      <c r="B187" s="180" t="s">
        <v>199</v>
      </c>
      <c r="C187" s="180" t="s">
        <v>71</v>
      </c>
      <c r="D187" s="181" t="s">
        <v>374</v>
      </c>
      <c r="E187" s="182">
        <v>55.97</v>
      </c>
      <c r="F187" s="182">
        <v>55.97</v>
      </c>
      <c r="G187" s="183">
        <v>0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183">
        <v>0</v>
      </c>
      <c r="P187" s="186">
        <v>55.97</v>
      </c>
      <c r="Q187" s="183">
        <v>0</v>
      </c>
    </row>
    <row r="188" spans="1:17" s="178" customFormat="1" ht="22.5" customHeight="1">
      <c r="A188" s="180" t="s">
        <v>340</v>
      </c>
      <c r="B188" s="180" t="s">
        <v>199</v>
      </c>
      <c r="C188" s="180" t="s">
        <v>37</v>
      </c>
      <c r="D188" s="181" t="s">
        <v>375</v>
      </c>
      <c r="E188" s="182">
        <v>4</v>
      </c>
      <c r="F188" s="182">
        <v>4</v>
      </c>
      <c r="G188" s="183">
        <v>0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183">
        <v>0</v>
      </c>
      <c r="P188" s="186">
        <v>4</v>
      </c>
      <c r="Q188" s="183">
        <v>0</v>
      </c>
    </row>
    <row r="189" spans="1:17" s="178" customFormat="1" ht="22.5" customHeight="1">
      <c r="A189" s="180" t="s">
        <v>340</v>
      </c>
      <c r="B189" s="180" t="s">
        <v>199</v>
      </c>
      <c r="C189" s="180" t="s">
        <v>39</v>
      </c>
      <c r="D189" s="181" t="s">
        <v>376</v>
      </c>
      <c r="E189" s="182">
        <v>140</v>
      </c>
      <c r="F189" s="182">
        <v>140</v>
      </c>
      <c r="G189" s="183">
        <v>0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140</v>
      </c>
      <c r="O189" s="183">
        <v>0</v>
      </c>
      <c r="P189" s="186">
        <v>0</v>
      </c>
      <c r="Q189" s="183">
        <v>0</v>
      </c>
    </row>
    <row r="190" spans="1:17" s="178" customFormat="1" ht="22.5" customHeight="1">
      <c r="A190" s="180" t="s">
        <v>340</v>
      </c>
      <c r="B190" s="180" t="s">
        <v>199</v>
      </c>
      <c r="C190" s="180" t="s">
        <v>75</v>
      </c>
      <c r="D190" s="181" t="s">
        <v>377</v>
      </c>
      <c r="E190" s="182">
        <v>177.8</v>
      </c>
      <c r="F190" s="182">
        <v>177.8</v>
      </c>
      <c r="G190" s="183">
        <v>0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24.3</v>
      </c>
      <c r="O190" s="183">
        <v>0</v>
      </c>
      <c r="P190" s="186">
        <v>153.5</v>
      </c>
      <c r="Q190" s="183">
        <v>0</v>
      </c>
    </row>
    <row r="191" spans="1:17" s="178" customFormat="1" ht="22.5" customHeight="1">
      <c r="A191" s="180" t="s">
        <v>338</v>
      </c>
      <c r="B191" s="180" t="s">
        <v>208</v>
      </c>
      <c r="C191" s="180"/>
      <c r="D191" s="181" t="s">
        <v>378</v>
      </c>
      <c r="E191" s="182">
        <v>1025</v>
      </c>
      <c r="F191" s="182">
        <v>1025</v>
      </c>
      <c r="G191" s="183">
        <v>0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1025</v>
      </c>
      <c r="O191" s="183">
        <v>0</v>
      </c>
      <c r="P191" s="186">
        <v>0</v>
      </c>
      <c r="Q191" s="183">
        <v>0</v>
      </c>
    </row>
    <row r="192" spans="1:17" s="178" customFormat="1" ht="22.5" customHeight="1">
      <c r="A192" s="180" t="s">
        <v>340</v>
      </c>
      <c r="B192" s="180" t="s">
        <v>210</v>
      </c>
      <c r="C192" s="180" t="s">
        <v>32</v>
      </c>
      <c r="D192" s="181" t="s">
        <v>379</v>
      </c>
      <c r="E192" s="182">
        <v>380</v>
      </c>
      <c r="F192" s="182">
        <v>380</v>
      </c>
      <c r="G192" s="183">
        <v>0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380</v>
      </c>
      <c r="O192" s="183">
        <v>0</v>
      </c>
      <c r="P192" s="186">
        <v>0</v>
      </c>
      <c r="Q192" s="183">
        <v>0</v>
      </c>
    </row>
    <row r="193" spans="1:17" s="178" customFormat="1" ht="22.5" customHeight="1">
      <c r="A193" s="180" t="s">
        <v>340</v>
      </c>
      <c r="B193" s="180" t="s">
        <v>210</v>
      </c>
      <c r="C193" s="180" t="s">
        <v>60</v>
      </c>
      <c r="D193" s="181" t="s">
        <v>380</v>
      </c>
      <c r="E193" s="182">
        <v>645</v>
      </c>
      <c r="F193" s="182">
        <v>645</v>
      </c>
      <c r="G193" s="183">
        <v>0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645</v>
      </c>
      <c r="O193" s="183">
        <v>0</v>
      </c>
      <c r="P193" s="186">
        <v>0</v>
      </c>
      <c r="Q193" s="183">
        <v>0</v>
      </c>
    </row>
    <row r="194" spans="1:17" s="178" customFormat="1" ht="22.5" customHeight="1">
      <c r="A194" s="180" t="s">
        <v>338</v>
      </c>
      <c r="B194" s="180" t="s">
        <v>381</v>
      </c>
      <c r="C194" s="180"/>
      <c r="D194" s="181" t="s">
        <v>382</v>
      </c>
      <c r="E194" s="182">
        <v>161</v>
      </c>
      <c r="F194" s="182">
        <v>161</v>
      </c>
      <c r="G194" s="183">
        <v>0</v>
      </c>
      <c r="H194" s="183">
        <v>0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161</v>
      </c>
      <c r="O194" s="183">
        <v>0</v>
      </c>
      <c r="P194" s="186">
        <v>0</v>
      </c>
      <c r="Q194" s="183">
        <v>0</v>
      </c>
    </row>
    <row r="195" spans="1:17" s="178" customFormat="1" ht="22.5" customHeight="1">
      <c r="A195" s="180" t="s">
        <v>340</v>
      </c>
      <c r="B195" s="180" t="s">
        <v>383</v>
      </c>
      <c r="C195" s="180" t="s">
        <v>60</v>
      </c>
      <c r="D195" s="181" t="s">
        <v>384</v>
      </c>
      <c r="E195" s="182">
        <v>161</v>
      </c>
      <c r="F195" s="182">
        <v>161</v>
      </c>
      <c r="G195" s="183">
        <v>0</v>
      </c>
      <c r="H195" s="183">
        <v>0</v>
      </c>
      <c r="I195" s="183">
        <v>0</v>
      </c>
      <c r="J195" s="183">
        <v>0</v>
      </c>
      <c r="K195" s="183">
        <v>0</v>
      </c>
      <c r="L195" s="183">
        <v>0</v>
      </c>
      <c r="M195" s="183">
        <v>0</v>
      </c>
      <c r="N195" s="183">
        <v>161</v>
      </c>
      <c r="O195" s="183">
        <v>0</v>
      </c>
      <c r="P195" s="186">
        <v>0</v>
      </c>
      <c r="Q195" s="183">
        <v>0</v>
      </c>
    </row>
    <row r="196" spans="1:17" s="178" customFormat="1" ht="22.5" customHeight="1">
      <c r="A196" s="180" t="s">
        <v>338</v>
      </c>
      <c r="B196" s="180" t="s">
        <v>213</v>
      </c>
      <c r="C196" s="180"/>
      <c r="D196" s="181" t="s">
        <v>385</v>
      </c>
      <c r="E196" s="182">
        <v>509.12</v>
      </c>
      <c r="F196" s="182">
        <v>509.12</v>
      </c>
      <c r="G196" s="183">
        <v>0</v>
      </c>
      <c r="H196" s="183">
        <v>93.33</v>
      </c>
      <c r="I196" s="183">
        <v>64.48</v>
      </c>
      <c r="J196" s="183">
        <v>18.39</v>
      </c>
      <c r="K196" s="183">
        <v>0</v>
      </c>
      <c r="L196" s="183">
        <v>0</v>
      </c>
      <c r="M196" s="183">
        <v>27.53</v>
      </c>
      <c r="N196" s="183">
        <v>304</v>
      </c>
      <c r="O196" s="183">
        <v>1.39</v>
      </c>
      <c r="P196" s="186">
        <v>0</v>
      </c>
      <c r="Q196" s="183">
        <v>0</v>
      </c>
    </row>
    <row r="197" spans="1:17" s="178" customFormat="1" ht="22.5" customHeight="1">
      <c r="A197" s="180" t="s">
        <v>340</v>
      </c>
      <c r="B197" s="180" t="s">
        <v>215</v>
      </c>
      <c r="C197" s="180" t="s">
        <v>32</v>
      </c>
      <c r="D197" s="181" t="s">
        <v>249</v>
      </c>
      <c r="E197" s="182">
        <v>359.16</v>
      </c>
      <c r="F197" s="182">
        <v>359.16</v>
      </c>
      <c r="G197" s="183">
        <v>0</v>
      </c>
      <c r="H197" s="183">
        <v>82</v>
      </c>
      <c r="I197" s="183">
        <v>55.3</v>
      </c>
      <c r="J197" s="183">
        <v>16.04</v>
      </c>
      <c r="K197" s="183">
        <v>0</v>
      </c>
      <c r="L197" s="183">
        <v>0</v>
      </c>
      <c r="M197" s="183">
        <v>25.83</v>
      </c>
      <c r="N197" s="183">
        <v>180</v>
      </c>
      <c r="O197" s="183">
        <v>0</v>
      </c>
      <c r="P197" s="186">
        <v>0</v>
      </c>
      <c r="Q197" s="183">
        <v>0</v>
      </c>
    </row>
    <row r="198" spans="1:17" s="178" customFormat="1" ht="22.5" customHeight="1">
      <c r="A198" s="180" t="s">
        <v>340</v>
      </c>
      <c r="B198" s="180" t="s">
        <v>215</v>
      </c>
      <c r="C198" s="180" t="s">
        <v>75</v>
      </c>
      <c r="D198" s="181" t="s">
        <v>386</v>
      </c>
      <c r="E198" s="182">
        <v>149.95</v>
      </c>
      <c r="F198" s="182">
        <v>149.95</v>
      </c>
      <c r="G198" s="183">
        <v>0</v>
      </c>
      <c r="H198" s="183">
        <v>11.32</v>
      </c>
      <c r="I198" s="183">
        <v>9.18</v>
      </c>
      <c r="J198" s="183">
        <v>2.36</v>
      </c>
      <c r="K198" s="183">
        <v>0</v>
      </c>
      <c r="L198" s="183">
        <v>0</v>
      </c>
      <c r="M198" s="183">
        <v>1.7</v>
      </c>
      <c r="N198" s="183">
        <v>124</v>
      </c>
      <c r="O198" s="183">
        <v>1.39</v>
      </c>
      <c r="P198" s="186">
        <v>0</v>
      </c>
      <c r="Q198" s="183">
        <v>0</v>
      </c>
    </row>
    <row r="199" spans="1:17" s="178" customFormat="1" ht="22.5" customHeight="1">
      <c r="A199" s="180" t="s">
        <v>338</v>
      </c>
      <c r="B199" s="180" t="s">
        <v>75</v>
      </c>
      <c r="C199" s="180"/>
      <c r="D199" s="181" t="s">
        <v>387</v>
      </c>
      <c r="E199" s="182">
        <v>187.2</v>
      </c>
      <c r="F199" s="182">
        <v>187.2</v>
      </c>
      <c r="G199" s="183">
        <v>0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187.2</v>
      </c>
      <c r="O199" s="183">
        <v>0</v>
      </c>
      <c r="P199" s="186">
        <v>0</v>
      </c>
      <c r="Q199" s="183">
        <v>0</v>
      </c>
    </row>
    <row r="200" spans="1:17" s="178" customFormat="1" ht="22.5" customHeight="1">
      <c r="A200" s="180" t="s">
        <v>340</v>
      </c>
      <c r="B200" s="180" t="s">
        <v>260</v>
      </c>
      <c r="C200" s="180" t="s">
        <v>75</v>
      </c>
      <c r="D200" s="181" t="s">
        <v>388</v>
      </c>
      <c r="E200" s="182">
        <v>187.2</v>
      </c>
      <c r="F200" s="182">
        <v>187.2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187.2</v>
      </c>
      <c r="O200" s="183">
        <v>0</v>
      </c>
      <c r="P200" s="186">
        <v>0</v>
      </c>
      <c r="Q200" s="183">
        <v>0</v>
      </c>
    </row>
    <row r="201" spans="1:17" s="178" customFormat="1" ht="22.5" customHeight="1">
      <c r="A201" s="180" t="s">
        <v>112</v>
      </c>
      <c r="B201" s="180"/>
      <c r="C201" s="180"/>
      <c r="D201" s="181" t="s">
        <v>113</v>
      </c>
      <c r="E201" s="182">
        <v>26168.34</v>
      </c>
      <c r="F201" s="182">
        <v>25508.7</v>
      </c>
      <c r="G201" s="183">
        <v>659.64</v>
      </c>
      <c r="H201" s="183">
        <v>1885.51</v>
      </c>
      <c r="I201" s="183">
        <v>1089.87</v>
      </c>
      <c r="J201" s="183">
        <v>329.18</v>
      </c>
      <c r="K201" s="183">
        <v>0</v>
      </c>
      <c r="L201" s="183">
        <v>759.3</v>
      </c>
      <c r="M201" s="183">
        <v>330.15</v>
      </c>
      <c r="N201" s="183">
        <v>8485.4</v>
      </c>
      <c r="O201" s="183">
        <v>20.84</v>
      </c>
      <c r="P201" s="186">
        <v>268.08</v>
      </c>
      <c r="Q201" s="183">
        <v>13000</v>
      </c>
    </row>
    <row r="202" spans="1:17" s="178" customFormat="1" ht="22.5" customHeight="1">
      <c r="A202" s="180" t="s">
        <v>389</v>
      </c>
      <c r="B202" s="180" t="s">
        <v>32</v>
      </c>
      <c r="C202" s="180"/>
      <c r="D202" s="181" t="s">
        <v>390</v>
      </c>
      <c r="E202" s="182">
        <v>14018.53</v>
      </c>
      <c r="F202" s="182">
        <v>14018.53</v>
      </c>
      <c r="G202" s="183">
        <v>0</v>
      </c>
      <c r="H202" s="183">
        <v>408.3</v>
      </c>
      <c r="I202" s="183">
        <v>250.44</v>
      </c>
      <c r="J202" s="183">
        <v>76.89</v>
      </c>
      <c r="K202" s="183">
        <v>0</v>
      </c>
      <c r="L202" s="183">
        <v>1</v>
      </c>
      <c r="M202" s="183">
        <v>84.91</v>
      </c>
      <c r="N202" s="183">
        <v>196</v>
      </c>
      <c r="O202" s="183">
        <v>1</v>
      </c>
      <c r="P202" s="186">
        <v>0</v>
      </c>
      <c r="Q202" s="183">
        <v>13000</v>
      </c>
    </row>
    <row r="203" spans="1:17" s="178" customFormat="1" ht="22.5" customHeight="1">
      <c r="A203" s="180" t="s">
        <v>391</v>
      </c>
      <c r="B203" s="180" t="s">
        <v>158</v>
      </c>
      <c r="C203" s="180" t="s">
        <v>32</v>
      </c>
      <c r="D203" s="181" t="s">
        <v>392</v>
      </c>
      <c r="E203" s="182">
        <v>768.94</v>
      </c>
      <c r="F203" s="182">
        <v>768.94</v>
      </c>
      <c r="G203" s="183">
        <v>0</v>
      </c>
      <c r="H203" s="183">
        <v>408.3</v>
      </c>
      <c r="I203" s="183">
        <v>250.44</v>
      </c>
      <c r="J203" s="183">
        <v>76.89</v>
      </c>
      <c r="K203" s="183">
        <v>0</v>
      </c>
      <c r="L203" s="183">
        <v>1</v>
      </c>
      <c r="M203" s="183">
        <v>6.32</v>
      </c>
      <c r="N203" s="183">
        <v>25</v>
      </c>
      <c r="O203" s="183">
        <v>1</v>
      </c>
      <c r="P203" s="186">
        <v>0</v>
      </c>
      <c r="Q203" s="183">
        <v>0</v>
      </c>
    </row>
    <row r="204" spans="1:17" s="178" customFormat="1" ht="22.5" customHeight="1">
      <c r="A204" s="180" t="s">
        <v>391</v>
      </c>
      <c r="B204" s="180" t="s">
        <v>158</v>
      </c>
      <c r="C204" s="180" t="s">
        <v>75</v>
      </c>
      <c r="D204" s="181" t="s">
        <v>393</v>
      </c>
      <c r="E204" s="182">
        <v>13249.59</v>
      </c>
      <c r="F204" s="182">
        <v>13249.59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78.59</v>
      </c>
      <c r="N204" s="183">
        <v>171</v>
      </c>
      <c r="O204" s="183">
        <v>0</v>
      </c>
      <c r="P204" s="186">
        <v>0</v>
      </c>
      <c r="Q204" s="183">
        <v>13000</v>
      </c>
    </row>
    <row r="205" spans="1:17" s="178" customFormat="1" ht="22.5" customHeight="1">
      <c r="A205" s="180" t="s">
        <v>389</v>
      </c>
      <c r="B205" s="180" t="s">
        <v>60</v>
      </c>
      <c r="C205" s="180"/>
      <c r="D205" s="181" t="s">
        <v>394</v>
      </c>
      <c r="E205" s="182">
        <v>1373.4</v>
      </c>
      <c r="F205" s="182">
        <v>1373.4</v>
      </c>
      <c r="G205" s="183">
        <v>0</v>
      </c>
      <c r="H205" s="183">
        <v>324.48</v>
      </c>
      <c r="I205" s="183">
        <v>167.62</v>
      </c>
      <c r="J205" s="183">
        <v>59.04</v>
      </c>
      <c r="K205" s="183">
        <v>0</v>
      </c>
      <c r="L205" s="183">
        <v>392</v>
      </c>
      <c r="M205" s="183">
        <v>41.5</v>
      </c>
      <c r="N205" s="183">
        <v>388</v>
      </c>
      <c r="O205" s="183">
        <v>0.76</v>
      </c>
      <c r="P205" s="186">
        <v>0</v>
      </c>
      <c r="Q205" s="183">
        <v>0</v>
      </c>
    </row>
    <row r="206" spans="1:17" s="178" customFormat="1" ht="22.5" customHeight="1">
      <c r="A206" s="180" t="s">
        <v>391</v>
      </c>
      <c r="B206" s="180" t="s">
        <v>163</v>
      </c>
      <c r="C206" s="180" t="s">
        <v>32</v>
      </c>
      <c r="D206" s="181" t="s">
        <v>395</v>
      </c>
      <c r="E206" s="182">
        <v>445</v>
      </c>
      <c r="F206" s="182">
        <v>445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272</v>
      </c>
      <c r="M206" s="183">
        <v>0</v>
      </c>
      <c r="N206" s="183">
        <v>173</v>
      </c>
      <c r="O206" s="183">
        <v>0</v>
      </c>
      <c r="P206" s="186">
        <v>0</v>
      </c>
      <c r="Q206" s="183">
        <v>0</v>
      </c>
    </row>
    <row r="207" spans="1:17" s="178" customFormat="1" ht="22.5" customHeight="1">
      <c r="A207" s="180" t="s">
        <v>391</v>
      </c>
      <c r="B207" s="180" t="s">
        <v>163</v>
      </c>
      <c r="C207" s="180" t="s">
        <v>60</v>
      </c>
      <c r="D207" s="181" t="s">
        <v>396</v>
      </c>
      <c r="E207" s="182">
        <v>111</v>
      </c>
      <c r="F207" s="182">
        <v>111</v>
      </c>
      <c r="G207" s="183">
        <v>0</v>
      </c>
      <c r="H207" s="183">
        <v>0</v>
      </c>
      <c r="I207" s="183">
        <v>0</v>
      </c>
      <c r="J207" s="183">
        <v>0</v>
      </c>
      <c r="K207" s="183">
        <v>0</v>
      </c>
      <c r="L207" s="183">
        <v>20</v>
      </c>
      <c r="M207" s="183">
        <v>0</v>
      </c>
      <c r="N207" s="183">
        <v>91</v>
      </c>
      <c r="O207" s="183">
        <v>0</v>
      </c>
      <c r="P207" s="186">
        <v>0</v>
      </c>
      <c r="Q207" s="183">
        <v>0</v>
      </c>
    </row>
    <row r="208" spans="1:17" s="178" customFormat="1" ht="22.5" customHeight="1">
      <c r="A208" s="180" t="s">
        <v>391</v>
      </c>
      <c r="B208" s="180" t="s">
        <v>163</v>
      </c>
      <c r="C208" s="180" t="s">
        <v>71</v>
      </c>
      <c r="D208" s="181" t="s">
        <v>397</v>
      </c>
      <c r="E208" s="182">
        <v>205.26</v>
      </c>
      <c r="F208" s="182">
        <v>205.26</v>
      </c>
      <c r="G208" s="183">
        <v>0</v>
      </c>
      <c r="H208" s="183">
        <v>2.58</v>
      </c>
      <c r="I208" s="183">
        <v>1.95</v>
      </c>
      <c r="J208" s="183">
        <v>0.53</v>
      </c>
      <c r="K208" s="183">
        <v>0</v>
      </c>
      <c r="L208" s="183">
        <v>100</v>
      </c>
      <c r="M208" s="183">
        <v>0.2</v>
      </c>
      <c r="N208" s="183">
        <v>100</v>
      </c>
      <c r="O208" s="183">
        <v>0</v>
      </c>
      <c r="P208" s="186">
        <v>0</v>
      </c>
      <c r="Q208" s="183">
        <v>0</v>
      </c>
    </row>
    <row r="209" spans="1:17" s="178" customFormat="1" ht="22.5" customHeight="1">
      <c r="A209" s="180" t="s">
        <v>391</v>
      </c>
      <c r="B209" s="180" t="s">
        <v>163</v>
      </c>
      <c r="C209" s="180" t="s">
        <v>37</v>
      </c>
      <c r="D209" s="181" t="s">
        <v>398</v>
      </c>
      <c r="E209" s="182">
        <v>286.44</v>
      </c>
      <c r="F209" s="182">
        <v>286.44</v>
      </c>
      <c r="G209" s="183">
        <v>0</v>
      </c>
      <c r="H209" s="183">
        <v>158.17</v>
      </c>
      <c r="I209" s="183">
        <v>79.69</v>
      </c>
      <c r="J209" s="183">
        <v>28.57</v>
      </c>
      <c r="K209" s="183">
        <v>0</v>
      </c>
      <c r="L209" s="183">
        <v>0</v>
      </c>
      <c r="M209" s="183">
        <v>0</v>
      </c>
      <c r="N209" s="183">
        <v>20</v>
      </c>
      <c r="O209" s="183">
        <v>0</v>
      </c>
      <c r="P209" s="186">
        <v>0</v>
      </c>
      <c r="Q209" s="183">
        <v>0</v>
      </c>
    </row>
    <row r="210" spans="1:17" s="178" customFormat="1" ht="22.5" customHeight="1">
      <c r="A210" s="180" t="s">
        <v>391</v>
      </c>
      <c r="B210" s="180" t="s">
        <v>163</v>
      </c>
      <c r="C210" s="180" t="s">
        <v>160</v>
      </c>
      <c r="D210" s="181" t="s">
        <v>399</v>
      </c>
      <c r="E210" s="182">
        <v>4</v>
      </c>
      <c r="F210" s="182">
        <v>4</v>
      </c>
      <c r="G210" s="183">
        <v>0</v>
      </c>
      <c r="H210" s="183">
        <v>0</v>
      </c>
      <c r="I210" s="183">
        <v>0</v>
      </c>
      <c r="J210" s="183">
        <v>0</v>
      </c>
      <c r="K210" s="183">
        <v>0</v>
      </c>
      <c r="L210" s="183">
        <v>0</v>
      </c>
      <c r="M210" s="183">
        <v>0</v>
      </c>
      <c r="N210" s="183">
        <v>4</v>
      </c>
      <c r="O210" s="183">
        <v>0</v>
      </c>
      <c r="P210" s="186">
        <v>0</v>
      </c>
      <c r="Q210" s="183">
        <v>0</v>
      </c>
    </row>
    <row r="211" spans="1:17" s="178" customFormat="1" ht="22.5" customHeight="1">
      <c r="A211" s="180" t="s">
        <v>391</v>
      </c>
      <c r="B211" s="180" t="s">
        <v>163</v>
      </c>
      <c r="C211" s="180" t="s">
        <v>75</v>
      </c>
      <c r="D211" s="181" t="s">
        <v>400</v>
      </c>
      <c r="E211" s="182">
        <v>321.71</v>
      </c>
      <c r="F211" s="182">
        <v>321.71</v>
      </c>
      <c r="G211" s="183">
        <v>0</v>
      </c>
      <c r="H211" s="183">
        <v>163.73</v>
      </c>
      <c r="I211" s="183">
        <v>85.98</v>
      </c>
      <c r="J211" s="183">
        <v>29.94</v>
      </c>
      <c r="K211" s="183">
        <v>0</v>
      </c>
      <c r="L211" s="183">
        <v>0</v>
      </c>
      <c r="M211" s="183">
        <v>41.3</v>
      </c>
      <c r="N211" s="183">
        <v>0</v>
      </c>
      <c r="O211" s="183">
        <v>0.76</v>
      </c>
      <c r="P211" s="186">
        <v>0</v>
      </c>
      <c r="Q211" s="183">
        <v>0</v>
      </c>
    </row>
    <row r="212" spans="1:17" s="178" customFormat="1" ht="22.5" customHeight="1">
      <c r="A212" s="180" t="s">
        <v>389</v>
      </c>
      <c r="B212" s="180" t="s">
        <v>165</v>
      </c>
      <c r="C212" s="180"/>
      <c r="D212" s="181" t="s">
        <v>401</v>
      </c>
      <c r="E212" s="182">
        <v>776.4</v>
      </c>
      <c r="F212" s="182">
        <v>776.4</v>
      </c>
      <c r="G212" s="183">
        <v>0</v>
      </c>
      <c r="H212" s="183">
        <v>447.95</v>
      </c>
      <c r="I212" s="183">
        <v>242.74</v>
      </c>
      <c r="J212" s="183">
        <v>59.7</v>
      </c>
      <c r="K212" s="183">
        <v>0</v>
      </c>
      <c r="L212" s="183">
        <v>0</v>
      </c>
      <c r="M212" s="183">
        <v>9.45</v>
      </c>
      <c r="N212" s="183">
        <v>0</v>
      </c>
      <c r="O212" s="183">
        <v>16.56</v>
      </c>
      <c r="P212" s="186">
        <v>0</v>
      </c>
      <c r="Q212" s="183">
        <v>0</v>
      </c>
    </row>
    <row r="213" spans="1:17" s="178" customFormat="1" ht="22.5" customHeight="1">
      <c r="A213" s="180" t="s">
        <v>391</v>
      </c>
      <c r="B213" s="180" t="s">
        <v>170</v>
      </c>
      <c r="C213" s="180" t="s">
        <v>60</v>
      </c>
      <c r="D213" s="181" t="s">
        <v>402</v>
      </c>
      <c r="E213" s="182">
        <v>776.4</v>
      </c>
      <c r="F213" s="182">
        <v>776.4</v>
      </c>
      <c r="G213" s="183">
        <v>0</v>
      </c>
      <c r="H213" s="183">
        <v>447.95</v>
      </c>
      <c r="I213" s="183">
        <v>242.74</v>
      </c>
      <c r="J213" s="183">
        <v>59.7</v>
      </c>
      <c r="K213" s="183">
        <v>0</v>
      </c>
      <c r="L213" s="183">
        <v>0</v>
      </c>
      <c r="M213" s="183">
        <v>9.45</v>
      </c>
      <c r="N213" s="183">
        <v>0</v>
      </c>
      <c r="O213" s="183">
        <v>16.56</v>
      </c>
      <c r="P213" s="186">
        <v>0</v>
      </c>
      <c r="Q213" s="183">
        <v>0</v>
      </c>
    </row>
    <row r="214" spans="1:17" s="178" customFormat="1" ht="22.5" customHeight="1">
      <c r="A214" s="180" t="s">
        <v>389</v>
      </c>
      <c r="B214" s="180" t="s">
        <v>35</v>
      </c>
      <c r="C214" s="180"/>
      <c r="D214" s="181" t="s">
        <v>403</v>
      </c>
      <c r="E214" s="182">
        <v>1495.43</v>
      </c>
      <c r="F214" s="182">
        <v>1495.43</v>
      </c>
      <c r="G214" s="183">
        <v>0</v>
      </c>
      <c r="H214" s="183">
        <v>340.34</v>
      </c>
      <c r="I214" s="183">
        <v>186.68</v>
      </c>
      <c r="J214" s="183">
        <v>62.83</v>
      </c>
      <c r="K214" s="183">
        <v>0</v>
      </c>
      <c r="L214" s="183">
        <v>0</v>
      </c>
      <c r="M214" s="183">
        <v>93.06</v>
      </c>
      <c r="N214" s="183">
        <v>755</v>
      </c>
      <c r="O214" s="183">
        <v>2.53</v>
      </c>
      <c r="P214" s="186">
        <v>55</v>
      </c>
      <c r="Q214" s="183">
        <v>0</v>
      </c>
    </row>
    <row r="215" spans="1:17" s="178" customFormat="1" ht="22.5" customHeight="1">
      <c r="A215" s="180" t="s">
        <v>391</v>
      </c>
      <c r="B215" s="180" t="s">
        <v>177</v>
      </c>
      <c r="C215" s="180" t="s">
        <v>32</v>
      </c>
      <c r="D215" s="181" t="s">
        <v>404</v>
      </c>
      <c r="E215" s="182">
        <v>469.97</v>
      </c>
      <c r="F215" s="182">
        <v>469.97</v>
      </c>
      <c r="G215" s="183">
        <v>0</v>
      </c>
      <c r="H215" s="183">
        <v>244.81</v>
      </c>
      <c r="I215" s="183">
        <v>122.29</v>
      </c>
      <c r="J215" s="183">
        <v>44.14</v>
      </c>
      <c r="K215" s="183">
        <v>0</v>
      </c>
      <c r="L215" s="183">
        <v>0</v>
      </c>
      <c r="M215" s="183">
        <v>56.2</v>
      </c>
      <c r="N215" s="183">
        <v>0</v>
      </c>
      <c r="O215" s="183">
        <v>2.53</v>
      </c>
      <c r="P215" s="186">
        <v>0</v>
      </c>
      <c r="Q215" s="183">
        <v>0</v>
      </c>
    </row>
    <row r="216" spans="1:17" s="178" customFormat="1" ht="22.5" customHeight="1">
      <c r="A216" s="180" t="s">
        <v>391</v>
      </c>
      <c r="B216" s="180" t="s">
        <v>177</v>
      </c>
      <c r="C216" s="180" t="s">
        <v>60</v>
      </c>
      <c r="D216" s="181" t="s">
        <v>405</v>
      </c>
      <c r="E216" s="182">
        <v>290.46</v>
      </c>
      <c r="F216" s="182">
        <v>290.46</v>
      </c>
      <c r="G216" s="183">
        <v>0</v>
      </c>
      <c r="H216" s="183">
        <v>95.53</v>
      </c>
      <c r="I216" s="183">
        <v>64.39</v>
      </c>
      <c r="J216" s="183">
        <v>18.69</v>
      </c>
      <c r="K216" s="183">
        <v>0</v>
      </c>
      <c r="L216" s="183">
        <v>0</v>
      </c>
      <c r="M216" s="183">
        <v>36.86</v>
      </c>
      <c r="N216" s="183">
        <v>20</v>
      </c>
      <c r="O216" s="183">
        <v>0</v>
      </c>
      <c r="P216" s="186">
        <v>55</v>
      </c>
      <c r="Q216" s="183">
        <v>0</v>
      </c>
    </row>
    <row r="217" spans="1:17" s="178" customFormat="1" ht="22.5" customHeight="1">
      <c r="A217" s="180" t="s">
        <v>391</v>
      </c>
      <c r="B217" s="180" t="s">
        <v>177</v>
      </c>
      <c r="C217" s="180" t="s">
        <v>160</v>
      </c>
      <c r="D217" s="181" t="s">
        <v>406</v>
      </c>
      <c r="E217" s="182">
        <v>735</v>
      </c>
      <c r="F217" s="182">
        <v>735</v>
      </c>
      <c r="G217" s="183">
        <v>0</v>
      </c>
      <c r="H217" s="183">
        <v>0</v>
      </c>
      <c r="I217" s="183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735</v>
      </c>
      <c r="O217" s="183">
        <v>0</v>
      </c>
      <c r="P217" s="186">
        <v>0</v>
      </c>
      <c r="Q217" s="183">
        <v>0</v>
      </c>
    </row>
    <row r="218" spans="1:17" s="178" customFormat="1" ht="22.5" customHeight="1">
      <c r="A218" s="180" t="s">
        <v>389</v>
      </c>
      <c r="B218" s="180" t="s">
        <v>39</v>
      </c>
      <c r="C218" s="180"/>
      <c r="D218" s="181" t="s">
        <v>407</v>
      </c>
      <c r="E218" s="182">
        <v>1496.64</v>
      </c>
      <c r="F218" s="182">
        <v>837</v>
      </c>
      <c r="G218" s="183">
        <v>659.64</v>
      </c>
      <c r="H218" s="183">
        <v>151.95</v>
      </c>
      <c r="I218" s="183">
        <v>97.27</v>
      </c>
      <c r="J218" s="183">
        <v>29.02</v>
      </c>
      <c r="K218" s="183">
        <v>0</v>
      </c>
      <c r="L218" s="183">
        <v>356.3</v>
      </c>
      <c r="M218" s="183">
        <v>25.1</v>
      </c>
      <c r="N218" s="183">
        <v>637</v>
      </c>
      <c r="O218" s="183">
        <v>0</v>
      </c>
      <c r="P218" s="186">
        <v>200</v>
      </c>
      <c r="Q218" s="183">
        <v>0</v>
      </c>
    </row>
    <row r="219" spans="1:17" s="178" customFormat="1" ht="22.5" customHeight="1">
      <c r="A219" s="180" t="s">
        <v>391</v>
      </c>
      <c r="B219" s="180" t="s">
        <v>320</v>
      </c>
      <c r="C219" s="180" t="s">
        <v>63</v>
      </c>
      <c r="D219" s="181" t="s">
        <v>408</v>
      </c>
      <c r="E219" s="182">
        <v>729.64</v>
      </c>
      <c r="F219" s="182">
        <v>70</v>
      </c>
      <c r="G219" s="183">
        <v>659.64</v>
      </c>
      <c r="H219" s="183">
        <v>151.95</v>
      </c>
      <c r="I219" s="183">
        <v>97.27</v>
      </c>
      <c r="J219" s="183">
        <v>29.02</v>
      </c>
      <c r="K219" s="183">
        <v>0</v>
      </c>
      <c r="L219" s="183">
        <v>356.3</v>
      </c>
      <c r="M219" s="183">
        <v>25.1</v>
      </c>
      <c r="N219" s="183">
        <v>70</v>
      </c>
      <c r="O219" s="183">
        <v>0</v>
      </c>
      <c r="P219" s="186">
        <v>0</v>
      </c>
      <c r="Q219" s="183">
        <v>0</v>
      </c>
    </row>
    <row r="220" spans="1:17" s="178" customFormat="1" ht="22.5" customHeight="1">
      <c r="A220" s="180" t="s">
        <v>391</v>
      </c>
      <c r="B220" s="180" t="s">
        <v>320</v>
      </c>
      <c r="C220" s="180" t="s">
        <v>409</v>
      </c>
      <c r="D220" s="181" t="s">
        <v>410</v>
      </c>
      <c r="E220" s="182">
        <v>567</v>
      </c>
      <c r="F220" s="182">
        <v>567</v>
      </c>
      <c r="G220" s="183">
        <v>0</v>
      </c>
      <c r="H220" s="183">
        <v>0</v>
      </c>
      <c r="I220" s="183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567</v>
      </c>
      <c r="O220" s="183">
        <v>0</v>
      </c>
      <c r="P220" s="186">
        <v>0</v>
      </c>
      <c r="Q220" s="183">
        <v>0</v>
      </c>
    </row>
    <row r="221" spans="1:17" s="178" customFormat="1" ht="22.5" customHeight="1">
      <c r="A221" s="180" t="s">
        <v>391</v>
      </c>
      <c r="B221" s="180" t="s">
        <v>320</v>
      </c>
      <c r="C221" s="180" t="s">
        <v>75</v>
      </c>
      <c r="D221" s="181" t="s">
        <v>411</v>
      </c>
      <c r="E221" s="182">
        <v>200</v>
      </c>
      <c r="F221" s="182">
        <v>200</v>
      </c>
      <c r="G221" s="183">
        <v>0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183">
        <v>0</v>
      </c>
      <c r="P221" s="186">
        <v>200</v>
      </c>
      <c r="Q221" s="183">
        <v>0</v>
      </c>
    </row>
    <row r="222" spans="1:17" s="178" customFormat="1" ht="22.5" customHeight="1">
      <c r="A222" s="180" t="s">
        <v>389</v>
      </c>
      <c r="B222" s="180" t="s">
        <v>45</v>
      </c>
      <c r="C222" s="180"/>
      <c r="D222" s="181" t="s">
        <v>412</v>
      </c>
      <c r="E222" s="182">
        <v>850</v>
      </c>
      <c r="F222" s="182">
        <v>850</v>
      </c>
      <c r="G222" s="183">
        <v>0</v>
      </c>
      <c r="H222" s="183">
        <v>0</v>
      </c>
      <c r="I222" s="183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850</v>
      </c>
      <c r="O222" s="183">
        <v>0</v>
      </c>
      <c r="P222" s="186">
        <v>0</v>
      </c>
      <c r="Q222" s="183">
        <v>0</v>
      </c>
    </row>
    <row r="223" spans="1:17" s="178" customFormat="1" ht="22.5" customHeight="1">
      <c r="A223" s="180" t="s">
        <v>391</v>
      </c>
      <c r="B223" s="180" t="s">
        <v>199</v>
      </c>
      <c r="C223" s="180" t="s">
        <v>32</v>
      </c>
      <c r="D223" s="181" t="s">
        <v>413</v>
      </c>
      <c r="E223" s="182">
        <v>850</v>
      </c>
      <c r="F223" s="182">
        <v>850</v>
      </c>
      <c r="G223" s="183">
        <v>0</v>
      </c>
      <c r="H223" s="183">
        <v>0</v>
      </c>
      <c r="I223" s="183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850</v>
      </c>
      <c r="O223" s="183">
        <v>0</v>
      </c>
      <c r="P223" s="186">
        <v>0</v>
      </c>
      <c r="Q223" s="183">
        <v>0</v>
      </c>
    </row>
    <row r="224" spans="1:17" s="178" customFormat="1" ht="22.5" customHeight="1">
      <c r="A224" s="180" t="s">
        <v>389</v>
      </c>
      <c r="B224" s="180" t="s">
        <v>47</v>
      </c>
      <c r="C224" s="180"/>
      <c r="D224" s="181" t="s">
        <v>414</v>
      </c>
      <c r="E224" s="182">
        <v>5180.4</v>
      </c>
      <c r="F224" s="182">
        <v>5180.4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5180.4</v>
      </c>
      <c r="O224" s="183">
        <v>0</v>
      </c>
      <c r="P224" s="186">
        <v>0</v>
      </c>
      <c r="Q224" s="183">
        <v>0</v>
      </c>
    </row>
    <row r="225" spans="1:17" s="178" customFormat="1" ht="22.5" customHeight="1">
      <c r="A225" s="180" t="s">
        <v>391</v>
      </c>
      <c r="B225" s="180" t="s">
        <v>415</v>
      </c>
      <c r="C225" s="180" t="s">
        <v>32</v>
      </c>
      <c r="D225" s="181" t="s">
        <v>416</v>
      </c>
      <c r="E225" s="182">
        <v>2000</v>
      </c>
      <c r="F225" s="182">
        <v>2000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2000</v>
      </c>
      <c r="O225" s="183">
        <v>0</v>
      </c>
      <c r="P225" s="186">
        <v>0</v>
      </c>
      <c r="Q225" s="183">
        <v>0</v>
      </c>
    </row>
    <row r="226" spans="1:17" s="178" customFormat="1" ht="22.5" customHeight="1">
      <c r="A226" s="180" t="s">
        <v>391</v>
      </c>
      <c r="B226" s="180" t="s">
        <v>415</v>
      </c>
      <c r="C226" s="180" t="s">
        <v>60</v>
      </c>
      <c r="D226" s="181" t="s">
        <v>417</v>
      </c>
      <c r="E226" s="182">
        <v>3180.4</v>
      </c>
      <c r="F226" s="182">
        <v>3180.4</v>
      </c>
      <c r="G226" s="183">
        <v>0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3180.4</v>
      </c>
      <c r="O226" s="183">
        <v>0</v>
      </c>
      <c r="P226" s="186">
        <v>0</v>
      </c>
      <c r="Q226" s="183">
        <v>0</v>
      </c>
    </row>
    <row r="227" spans="1:17" s="178" customFormat="1" ht="22.5" customHeight="1">
      <c r="A227" s="180" t="s">
        <v>389</v>
      </c>
      <c r="B227" s="180" t="s">
        <v>418</v>
      </c>
      <c r="C227" s="180"/>
      <c r="D227" s="181" t="s">
        <v>419</v>
      </c>
      <c r="E227" s="182">
        <v>866.54</v>
      </c>
      <c r="F227" s="182">
        <v>866.54</v>
      </c>
      <c r="G227" s="183">
        <v>0</v>
      </c>
      <c r="H227" s="183">
        <v>212.49</v>
      </c>
      <c r="I227" s="183">
        <v>145.13</v>
      </c>
      <c r="J227" s="183">
        <v>41.7</v>
      </c>
      <c r="K227" s="183">
        <v>0</v>
      </c>
      <c r="L227" s="183">
        <v>0</v>
      </c>
      <c r="M227" s="183">
        <v>76.13</v>
      </c>
      <c r="N227" s="183">
        <v>378</v>
      </c>
      <c r="O227" s="183">
        <v>0</v>
      </c>
      <c r="P227" s="186">
        <v>13.08</v>
      </c>
      <c r="Q227" s="183">
        <v>0</v>
      </c>
    </row>
    <row r="228" spans="1:17" s="178" customFormat="1" ht="22.5" customHeight="1">
      <c r="A228" s="180" t="s">
        <v>391</v>
      </c>
      <c r="B228" s="180" t="s">
        <v>420</v>
      </c>
      <c r="C228" s="180" t="s">
        <v>32</v>
      </c>
      <c r="D228" s="181" t="s">
        <v>249</v>
      </c>
      <c r="E228" s="182">
        <v>547.08</v>
      </c>
      <c r="F228" s="182">
        <v>547.08</v>
      </c>
      <c r="G228" s="183">
        <v>0</v>
      </c>
      <c r="H228" s="183">
        <v>133.22</v>
      </c>
      <c r="I228" s="183">
        <v>88.59</v>
      </c>
      <c r="J228" s="183">
        <v>25.91</v>
      </c>
      <c r="K228" s="183">
        <v>0</v>
      </c>
      <c r="L228" s="183">
        <v>0</v>
      </c>
      <c r="M228" s="183">
        <v>48.27</v>
      </c>
      <c r="N228" s="183">
        <v>238</v>
      </c>
      <c r="O228" s="183">
        <v>0</v>
      </c>
      <c r="P228" s="186">
        <v>13.08</v>
      </c>
      <c r="Q228" s="183">
        <v>0</v>
      </c>
    </row>
    <row r="229" spans="1:17" s="178" customFormat="1" ht="22.5" customHeight="1">
      <c r="A229" s="180" t="s">
        <v>391</v>
      </c>
      <c r="B229" s="180" t="s">
        <v>420</v>
      </c>
      <c r="C229" s="180" t="s">
        <v>37</v>
      </c>
      <c r="D229" s="181" t="s">
        <v>421</v>
      </c>
      <c r="E229" s="182">
        <v>319.47</v>
      </c>
      <c r="F229" s="182">
        <v>319.47</v>
      </c>
      <c r="G229" s="183">
        <v>0</v>
      </c>
      <c r="H229" s="183">
        <v>79.26</v>
      </c>
      <c r="I229" s="183">
        <v>56.55</v>
      </c>
      <c r="J229" s="183">
        <v>15.8</v>
      </c>
      <c r="K229" s="183">
        <v>0</v>
      </c>
      <c r="L229" s="183">
        <v>0</v>
      </c>
      <c r="M229" s="183">
        <v>27.86</v>
      </c>
      <c r="N229" s="183">
        <v>140</v>
      </c>
      <c r="O229" s="183">
        <v>0</v>
      </c>
      <c r="P229" s="186">
        <v>0</v>
      </c>
      <c r="Q229" s="183">
        <v>0</v>
      </c>
    </row>
    <row r="230" spans="1:17" s="178" customFormat="1" ht="22.5" customHeight="1">
      <c r="A230" s="180" t="s">
        <v>389</v>
      </c>
      <c r="B230" s="180" t="s">
        <v>75</v>
      </c>
      <c r="C230" s="180"/>
      <c r="D230" s="181" t="s">
        <v>422</v>
      </c>
      <c r="E230" s="182">
        <v>111</v>
      </c>
      <c r="F230" s="182">
        <v>111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10</v>
      </c>
      <c r="M230" s="183">
        <v>0</v>
      </c>
      <c r="N230" s="183">
        <v>101</v>
      </c>
      <c r="O230" s="183">
        <v>0</v>
      </c>
      <c r="P230" s="186">
        <v>0</v>
      </c>
      <c r="Q230" s="183">
        <v>0</v>
      </c>
    </row>
    <row r="231" spans="1:17" s="178" customFormat="1" ht="22.5" customHeight="1">
      <c r="A231" s="180" t="s">
        <v>391</v>
      </c>
      <c r="B231" s="180" t="s">
        <v>260</v>
      </c>
      <c r="C231" s="180" t="s">
        <v>75</v>
      </c>
      <c r="D231" s="181" t="s">
        <v>423</v>
      </c>
      <c r="E231" s="182">
        <v>111</v>
      </c>
      <c r="F231" s="182">
        <v>111</v>
      </c>
      <c r="G231" s="183">
        <v>0</v>
      </c>
      <c r="H231" s="183">
        <v>0</v>
      </c>
      <c r="I231" s="183">
        <v>0</v>
      </c>
      <c r="J231" s="183">
        <v>0</v>
      </c>
      <c r="K231" s="183">
        <v>0</v>
      </c>
      <c r="L231" s="183">
        <v>10</v>
      </c>
      <c r="M231" s="183">
        <v>0</v>
      </c>
      <c r="N231" s="183">
        <v>101</v>
      </c>
      <c r="O231" s="183">
        <v>0</v>
      </c>
      <c r="P231" s="186">
        <v>0</v>
      </c>
      <c r="Q231" s="183">
        <v>0</v>
      </c>
    </row>
    <row r="232" spans="1:17" s="178" customFormat="1" ht="22.5" customHeight="1">
      <c r="A232" s="180" t="s">
        <v>114</v>
      </c>
      <c r="B232" s="180"/>
      <c r="C232" s="180"/>
      <c r="D232" s="181" t="s">
        <v>115</v>
      </c>
      <c r="E232" s="182">
        <v>358</v>
      </c>
      <c r="F232" s="182">
        <v>205</v>
      </c>
      <c r="G232" s="183">
        <v>153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5</v>
      </c>
      <c r="N232" s="183">
        <v>353</v>
      </c>
      <c r="O232" s="183">
        <v>0</v>
      </c>
      <c r="P232" s="186">
        <v>0</v>
      </c>
      <c r="Q232" s="183">
        <v>0</v>
      </c>
    </row>
    <row r="233" spans="1:17" s="178" customFormat="1" ht="22.5" customHeight="1">
      <c r="A233" s="180" t="s">
        <v>424</v>
      </c>
      <c r="B233" s="180" t="s">
        <v>32</v>
      </c>
      <c r="C233" s="180"/>
      <c r="D233" s="181" t="s">
        <v>425</v>
      </c>
      <c r="E233" s="182">
        <v>153</v>
      </c>
      <c r="F233" s="182">
        <v>0</v>
      </c>
      <c r="G233" s="183">
        <v>153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153</v>
      </c>
      <c r="O233" s="183">
        <v>0</v>
      </c>
      <c r="P233" s="186">
        <v>0</v>
      </c>
      <c r="Q233" s="183">
        <v>0</v>
      </c>
    </row>
    <row r="234" spans="1:17" s="178" customFormat="1" ht="22.5" customHeight="1">
      <c r="A234" s="180" t="s">
        <v>426</v>
      </c>
      <c r="B234" s="180" t="s">
        <v>158</v>
      </c>
      <c r="C234" s="180" t="s">
        <v>75</v>
      </c>
      <c r="D234" s="181" t="s">
        <v>427</v>
      </c>
      <c r="E234" s="182">
        <v>153</v>
      </c>
      <c r="F234" s="182">
        <v>0</v>
      </c>
      <c r="G234" s="183">
        <v>153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153</v>
      </c>
      <c r="O234" s="183">
        <v>0</v>
      </c>
      <c r="P234" s="186">
        <v>0</v>
      </c>
      <c r="Q234" s="183">
        <v>0</v>
      </c>
    </row>
    <row r="235" spans="1:17" s="178" customFormat="1" ht="22.5" customHeight="1">
      <c r="A235" s="180" t="s">
        <v>424</v>
      </c>
      <c r="B235" s="180" t="s">
        <v>60</v>
      </c>
      <c r="C235" s="180"/>
      <c r="D235" s="181" t="s">
        <v>428</v>
      </c>
      <c r="E235" s="182">
        <v>200</v>
      </c>
      <c r="F235" s="182">
        <v>200</v>
      </c>
      <c r="G235" s="183">
        <v>0</v>
      </c>
      <c r="H235" s="183">
        <v>0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200</v>
      </c>
      <c r="O235" s="183">
        <v>0</v>
      </c>
      <c r="P235" s="186">
        <v>0</v>
      </c>
      <c r="Q235" s="183">
        <v>0</v>
      </c>
    </row>
    <row r="236" spans="1:17" s="178" customFormat="1" ht="22.5" customHeight="1">
      <c r="A236" s="180" t="s">
        <v>426</v>
      </c>
      <c r="B236" s="180" t="s">
        <v>163</v>
      </c>
      <c r="C236" s="180" t="s">
        <v>75</v>
      </c>
      <c r="D236" s="181" t="s">
        <v>429</v>
      </c>
      <c r="E236" s="182">
        <v>200</v>
      </c>
      <c r="F236" s="182">
        <v>200</v>
      </c>
      <c r="G236" s="183">
        <v>0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200</v>
      </c>
      <c r="O236" s="183">
        <v>0</v>
      </c>
      <c r="P236" s="186">
        <v>0</v>
      </c>
      <c r="Q236" s="183">
        <v>0</v>
      </c>
    </row>
    <row r="237" spans="1:17" s="178" customFormat="1" ht="22.5" customHeight="1">
      <c r="A237" s="180" t="s">
        <v>424</v>
      </c>
      <c r="B237" s="180" t="s">
        <v>51</v>
      </c>
      <c r="C237" s="180"/>
      <c r="D237" s="181" t="s">
        <v>430</v>
      </c>
      <c r="E237" s="182">
        <v>5</v>
      </c>
      <c r="F237" s="182">
        <v>5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5</v>
      </c>
      <c r="N237" s="183">
        <v>0</v>
      </c>
      <c r="O237" s="183">
        <v>0</v>
      </c>
      <c r="P237" s="186">
        <v>0</v>
      </c>
      <c r="Q237" s="183">
        <v>0</v>
      </c>
    </row>
    <row r="238" spans="1:17" s="178" customFormat="1" ht="22.5" customHeight="1">
      <c r="A238" s="180" t="s">
        <v>426</v>
      </c>
      <c r="B238" s="180" t="s">
        <v>431</v>
      </c>
      <c r="C238" s="180" t="s">
        <v>32</v>
      </c>
      <c r="D238" s="181" t="s">
        <v>432</v>
      </c>
      <c r="E238" s="182">
        <v>5</v>
      </c>
      <c r="F238" s="182">
        <v>5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5</v>
      </c>
      <c r="N238" s="183">
        <v>0</v>
      </c>
      <c r="O238" s="183">
        <v>0</v>
      </c>
      <c r="P238" s="186">
        <v>0</v>
      </c>
      <c r="Q238" s="183">
        <v>0</v>
      </c>
    </row>
    <row r="239" spans="1:17" s="178" customFormat="1" ht="22.5" customHeight="1">
      <c r="A239" s="180" t="s">
        <v>116</v>
      </c>
      <c r="B239" s="180"/>
      <c r="C239" s="180"/>
      <c r="D239" s="181" t="s">
        <v>117</v>
      </c>
      <c r="E239" s="182">
        <v>26266.5</v>
      </c>
      <c r="F239" s="182">
        <v>25974.11</v>
      </c>
      <c r="G239" s="183">
        <v>292.39</v>
      </c>
      <c r="H239" s="183">
        <v>2199.03</v>
      </c>
      <c r="I239" s="183">
        <v>1344.4</v>
      </c>
      <c r="J239" s="183">
        <v>478.59</v>
      </c>
      <c r="K239" s="183">
        <v>25.02</v>
      </c>
      <c r="L239" s="183">
        <v>600</v>
      </c>
      <c r="M239" s="183">
        <v>598.53</v>
      </c>
      <c r="N239" s="183">
        <v>3573</v>
      </c>
      <c r="O239" s="183">
        <v>7.92</v>
      </c>
      <c r="P239" s="186">
        <v>2440</v>
      </c>
      <c r="Q239" s="183">
        <v>15000</v>
      </c>
    </row>
    <row r="240" spans="1:17" s="178" customFormat="1" ht="22.5" customHeight="1">
      <c r="A240" s="180" t="s">
        <v>433</v>
      </c>
      <c r="B240" s="180" t="s">
        <v>32</v>
      </c>
      <c r="C240" s="180"/>
      <c r="D240" s="181" t="s">
        <v>434</v>
      </c>
      <c r="E240" s="182">
        <v>23984.6</v>
      </c>
      <c r="F240" s="182">
        <v>23692.22</v>
      </c>
      <c r="G240" s="183">
        <v>292.39</v>
      </c>
      <c r="H240" s="183">
        <v>2013.26</v>
      </c>
      <c r="I240" s="183">
        <v>1222.17</v>
      </c>
      <c r="J240" s="183">
        <v>442.5</v>
      </c>
      <c r="K240" s="183">
        <v>25.02</v>
      </c>
      <c r="L240" s="183">
        <v>600</v>
      </c>
      <c r="M240" s="183">
        <v>554.73</v>
      </c>
      <c r="N240" s="183">
        <v>2539</v>
      </c>
      <c r="O240" s="183">
        <v>7.92</v>
      </c>
      <c r="P240" s="186">
        <v>1580</v>
      </c>
      <c r="Q240" s="183">
        <v>15000</v>
      </c>
    </row>
    <row r="241" spans="1:17" s="178" customFormat="1" ht="22.5" customHeight="1">
      <c r="A241" s="180" t="s">
        <v>435</v>
      </c>
      <c r="B241" s="180" t="s">
        <v>158</v>
      </c>
      <c r="C241" s="180" t="s">
        <v>32</v>
      </c>
      <c r="D241" s="181" t="s">
        <v>436</v>
      </c>
      <c r="E241" s="182">
        <v>552.39</v>
      </c>
      <c r="F241" s="182">
        <v>292</v>
      </c>
      <c r="G241" s="183">
        <v>260.38</v>
      </c>
      <c r="H241" s="183">
        <v>206.2</v>
      </c>
      <c r="I241" s="183">
        <v>138.8</v>
      </c>
      <c r="J241" s="183">
        <v>42.71</v>
      </c>
      <c r="K241" s="183">
        <v>2.34</v>
      </c>
      <c r="L241" s="183">
        <v>0</v>
      </c>
      <c r="M241" s="183">
        <v>158.07</v>
      </c>
      <c r="N241" s="183">
        <v>0</v>
      </c>
      <c r="O241" s="183">
        <v>4.26</v>
      </c>
      <c r="P241" s="186">
        <v>0</v>
      </c>
      <c r="Q241" s="183">
        <v>0</v>
      </c>
    </row>
    <row r="242" spans="1:17" s="178" customFormat="1" ht="22.5" customHeight="1">
      <c r="A242" s="180" t="s">
        <v>435</v>
      </c>
      <c r="B242" s="180" t="s">
        <v>158</v>
      </c>
      <c r="C242" s="180" t="s">
        <v>60</v>
      </c>
      <c r="D242" s="181" t="s">
        <v>437</v>
      </c>
      <c r="E242" s="182">
        <v>537</v>
      </c>
      <c r="F242" s="182">
        <v>505</v>
      </c>
      <c r="G242" s="183">
        <v>32</v>
      </c>
      <c r="H242" s="183">
        <v>13.69</v>
      </c>
      <c r="I242" s="183">
        <v>12.44</v>
      </c>
      <c r="J242" s="183">
        <v>2.87</v>
      </c>
      <c r="K242" s="183">
        <v>0</v>
      </c>
      <c r="L242" s="183">
        <v>0</v>
      </c>
      <c r="M242" s="183">
        <v>3</v>
      </c>
      <c r="N242" s="183">
        <v>505</v>
      </c>
      <c r="O242" s="183">
        <v>0</v>
      </c>
      <c r="P242" s="186">
        <v>0</v>
      </c>
      <c r="Q242" s="183">
        <v>0</v>
      </c>
    </row>
    <row r="243" spans="1:17" s="178" customFormat="1" ht="22.5" customHeight="1">
      <c r="A243" s="180" t="s">
        <v>435</v>
      </c>
      <c r="B243" s="180" t="s">
        <v>158</v>
      </c>
      <c r="C243" s="180" t="s">
        <v>165</v>
      </c>
      <c r="D243" s="181" t="s">
        <v>438</v>
      </c>
      <c r="E243" s="182">
        <v>1072</v>
      </c>
      <c r="F243" s="182">
        <v>1072</v>
      </c>
      <c r="G243" s="183">
        <v>0</v>
      </c>
      <c r="H243" s="183">
        <v>548.54</v>
      </c>
      <c r="I243" s="183">
        <v>240.13</v>
      </c>
      <c r="J243" s="183">
        <v>122.33</v>
      </c>
      <c r="K243" s="183">
        <v>0</v>
      </c>
      <c r="L243" s="183">
        <v>0</v>
      </c>
      <c r="M243" s="183">
        <v>0</v>
      </c>
      <c r="N243" s="183">
        <v>0</v>
      </c>
      <c r="O243" s="183">
        <v>0</v>
      </c>
      <c r="P243" s="186">
        <v>161</v>
      </c>
      <c r="Q243" s="183">
        <v>0</v>
      </c>
    </row>
    <row r="244" spans="1:17" s="178" customFormat="1" ht="22.5" customHeight="1">
      <c r="A244" s="180" t="s">
        <v>435</v>
      </c>
      <c r="B244" s="180" t="s">
        <v>158</v>
      </c>
      <c r="C244" s="180" t="s">
        <v>35</v>
      </c>
      <c r="D244" s="181" t="s">
        <v>439</v>
      </c>
      <c r="E244" s="182">
        <v>1526.39</v>
      </c>
      <c r="F244" s="182">
        <v>1526.39</v>
      </c>
      <c r="G244" s="183">
        <v>0</v>
      </c>
      <c r="H244" s="183">
        <v>402.02</v>
      </c>
      <c r="I244" s="183">
        <v>289.33</v>
      </c>
      <c r="J244" s="183">
        <v>80.38</v>
      </c>
      <c r="K244" s="183">
        <v>0</v>
      </c>
      <c r="L244" s="183">
        <v>0</v>
      </c>
      <c r="M244" s="183">
        <v>102.66</v>
      </c>
      <c r="N244" s="183">
        <v>652</v>
      </c>
      <c r="O244" s="183">
        <v>0</v>
      </c>
      <c r="P244" s="186">
        <v>0</v>
      </c>
      <c r="Q244" s="183">
        <v>0</v>
      </c>
    </row>
    <row r="245" spans="1:17" s="178" customFormat="1" ht="22.5" customHeight="1">
      <c r="A245" s="180" t="s">
        <v>435</v>
      </c>
      <c r="B245" s="180" t="s">
        <v>158</v>
      </c>
      <c r="C245" s="180" t="s">
        <v>75</v>
      </c>
      <c r="D245" s="181" t="s">
        <v>440</v>
      </c>
      <c r="E245" s="182">
        <v>20296.82</v>
      </c>
      <c r="F245" s="182">
        <v>20296.82</v>
      </c>
      <c r="G245" s="183">
        <v>0</v>
      </c>
      <c r="H245" s="183">
        <v>842.82</v>
      </c>
      <c r="I245" s="183">
        <v>541.47</v>
      </c>
      <c r="J245" s="183">
        <v>194.2</v>
      </c>
      <c r="K245" s="183">
        <v>22.68</v>
      </c>
      <c r="L245" s="183">
        <v>600</v>
      </c>
      <c r="M245" s="183">
        <v>291</v>
      </c>
      <c r="N245" s="183">
        <v>1382</v>
      </c>
      <c r="O245" s="183">
        <v>3.66</v>
      </c>
      <c r="P245" s="186">
        <v>1419</v>
      </c>
      <c r="Q245" s="183">
        <v>15000</v>
      </c>
    </row>
    <row r="246" spans="1:17" s="178" customFormat="1" ht="22.5" customHeight="1">
      <c r="A246" s="180" t="s">
        <v>433</v>
      </c>
      <c r="B246" s="180" t="s">
        <v>165</v>
      </c>
      <c r="C246" s="180"/>
      <c r="D246" s="181" t="s">
        <v>441</v>
      </c>
      <c r="E246" s="182">
        <v>904.19</v>
      </c>
      <c r="F246" s="182">
        <v>904.19</v>
      </c>
      <c r="G246" s="183">
        <v>0</v>
      </c>
      <c r="H246" s="183">
        <v>142.83</v>
      </c>
      <c r="I246" s="183">
        <v>98.4</v>
      </c>
      <c r="J246" s="183">
        <v>28.16</v>
      </c>
      <c r="K246" s="183">
        <v>0</v>
      </c>
      <c r="L246" s="183">
        <v>0</v>
      </c>
      <c r="M246" s="183">
        <v>42.8</v>
      </c>
      <c r="N246" s="183">
        <v>592</v>
      </c>
      <c r="O246" s="183">
        <v>0</v>
      </c>
      <c r="P246" s="186">
        <v>0</v>
      </c>
      <c r="Q246" s="183">
        <v>0</v>
      </c>
    </row>
    <row r="247" spans="1:17" s="178" customFormat="1" ht="22.5" customHeight="1">
      <c r="A247" s="180" t="s">
        <v>435</v>
      </c>
      <c r="B247" s="180" t="s">
        <v>170</v>
      </c>
      <c r="C247" s="180" t="s">
        <v>75</v>
      </c>
      <c r="D247" s="181" t="s">
        <v>442</v>
      </c>
      <c r="E247" s="182">
        <v>904.19</v>
      </c>
      <c r="F247" s="182">
        <v>904.19</v>
      </c>
      <c r="G247" s="183">
        <v>0</v>
      </c>
      <c r="H247" s="183">
        <v>142.83</v>
      </c>
      <c r="I247" s="183">
        <v>98.4</v>
      </c>
      <c r="J247" s="183">
        <v>28.16</v>
      </c>
      <c r="K247" s="183">
        <v>0</v>
      </c>
      <c r="L247" s="183">
        <v>0</v>
      </c>
      <c r="M247" s="183">
        <v>42.8</v>
      </c>
      <c r="N247" s="183">
        <v>592</v>
      </c>
      <c r="O247" s="183">
        <v>0</v>
      </c>
      <c r="P247" s="186">
        <v>0</v>
      </c>
      <c r="Q247" s="183">
        <v>0</v>
      </c>
    </row>
    <row r="248" spans="1:17" s="178" customFormat="1" ht="22.5" customHeight="1">
      <c r="A248" s="180" t="s">
        <v>433</v>
      </c>
      <c r="B248" s="180" t="s">
        <v>71</v>
      </c>
      <c r="C248" s="180"/>
      <c r="D248" s="181" t="s">
        <v>443</v>
      </c>
      <c r="E248" s="182">
        <v>535.01</v>
      </c>
      <c r="F248" s="182">
        <v>535.01</v>
      </c>
      <c r="G248" s="183">
        <v>0</v>
      </c>
      <c r="H248" s="183">
        <v>39.38</v>
      </c>
      <c r="I248" s="183">
        <v>21.38</v>
      </c>
      <c r="J248" s="183">
        <v>7.24</v>
      </c>
      <c r="K248" s="183">
        <v>0</v>
      </c>
      <c r="L248" s="183">
        <v>0</v>
      </c>
      <c r="M248" s="183">
        <v>0</v>
      </c>
      <c r="N248" s="183">
        <v>357</v>
      </c>
      <c r="O248" s="183">
        <v>0</v>
      </c>
      <c r="P248" s="186">
        <v>110</v>
      </c>
      <c r="Q248" s="183">
        <v>0</v>
      </c>
    </row>
    <row r="249" spans="1:17" s="178" customFormat="1" ht="22.5" customHeight="1">
      <c r="A249" s="180" t="s">
        <v>435</v>
      </c>
      <c r="B249" s="180" t="s">
        <v>181</v>
      </c>
      <c r="C249" s="180" t="s">
        <v>32</v>
      </c>
      <c r="D249" s="181" t="s">
        <v>444</v>
      </c>
      <c r="E249" s="182">
        <v>535.01</v>
      </c>
      <c r="F249" s="182">
        <v>535.01</v>
      </c>
      <c r="G249" s="183">
        <v>0</v>
      </c>
      <c r="H249" s="183">
        <v>39.38</v>
      </c>
      <c r="I249" s="183">
        <v>21.38</v>
      </c>
      <c r="J249" s="183">
        <v>7.24</v>
      </c>
      <c r="K249" s="183">
        <v>0</v>
      </c>
      <c r="L249" s="183">
        <v>0</v>
      </c>
      <c r="M249" s="183">
        <v>0</v>
      </c>
      <c r="N249" s="183">
        <v>357</v>
      </c>
      <c r="O249" s="183">
        <v>0</v>
      </c>
      <c r="P249" s="186">
        <v>110</v>
      </c>
      <c r="Q249" s="183">
        <v>0</v>
      </c>
    </row>
    <row r="250" spans="1:17" s="178" customFormat="1" ht="22.5" customHeight="1">
      <c r="A250" s="180" t="s">
        <v>433</v>
      </c>
      <c r="B250" s="180" t="s">
        <v>49</v>
      </c>
      <c r="C250" s="180"/>
      <c r="D250" s="181" t="s">
        <v>445</v>
      </c>
      <c r="E250" s="182">
        <v>50</v>
      </c>
      <c r="F250" s="182">
        <v>50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50</v>
      </c>
      <c r="O250" s="183">
        <v>0</v>
      </c>
      <c r="P250" s="186">
        <v>0</v>
      </c>
      <c r="Q250" s="183">
        <v>0</v>
      </c>
    </row>
    <row r="251" spans="1:17" s="178" customFormat="1" ht="22.5" customHeight="1">
      <c r="A251" s="180" t="s">
        <v>435</v>
      </c>
      <c r="B251" s="180" t="s">
        <v>203</v>
      </c>
      <c r="C251" s="180" t="s">
        <v>75</v>
      </c>
      <c r="D251" s="181" t="s">
        <v>446</v>
      </c>
      <c r="E251" s="182">
        <v>50</v>
      </c>
      <c r="F251" s="182">
        <v>50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50</v>
      </c>
      <c r="O251" s="183">
        <v>0</v>
      </c>
      <c r="P251" s="186">
        <v>0</v>
      </c>
      <c r="Q251" s="183">
        <v>0</v>
      </c>
    </row>
    <row r="252" spans="1:17" s="178" customFormat="1" ht="22.5" customHeight="1">
      <c r="A252" s="180" t="s">
        <v>433</v>
      </c>
      <c r="B252" s="180" t="s">
        <v>51</v>
      </c>
      <c r="C252" s="180"/>
      <c r="D252" s="181" t="s">
        <v>447</v>
      </c>
      <c r="E252" s="182">
        <v>750</v>
      </c>
      <c r="F252" s="182">
        <v>750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183">
        <v>0</v>
      </c>
      <c r="P252" s="186">
        <v>750</v>
      </c>
      <c r="Q252" s="183">
        <v>0</v>
      </c>
    </row>
    <row r="253" spans="1:17" s="178" customFormat="1" ht="22.5" customHeight="1">
      <c r="A253" s="180" t="s">
        <v>435</v>
      </c>
      <c r="B253" s="180" t="s">
        <v>431</v>
      </c>
      <c r="C253" s="180" t="s">
        <v>75</v>
      </c>
      <c r="D253" s="181" t="s">
        <v>448</v>
      </c>
      <c r="E253" s="182">
        <v>750</v>
      </c>
      <c r="F253" s="182">
        <v>750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183">
        <v>0</v>
      </c>
      <c r="P253" s="186">
        <v>750</v>
      </c>
      <c r="Q253" s="183">
        <v>0</v>
      </c>
    </row>
    <row r="254" spans="1:17" s="178" customFormat="1" ht="22.5" customHeight="1">
      <c r="A254" s="180" t="s">
        <v>433</v>
      </c>
      <c r="B254" s="180" t="s">
        <v>75</v>
      </c>
      <c r="C254" s="180"/>
      <c r="D254" s="181" t="s">
        <v>449</v>
      </c>
      <c r="E254" s="182">
        <v>42.7</v>
      </c>
      <c r="F254" s="182">
        <v>42.7</v>
      </c>
      <c r="G254" s="183">
        <v>0</v>
      </c>
      <c r="H254" s="183">
        <v>3.56</v>
      </c>
      <c r="I254" s="183">
        <v>2.44</v>
      </c>
      <c r="J254" s="183">
        <v>0.7</v>
      </c>
      <c r="K254" s="183">
        <v>0</v>
      </c>
      <c r="L254" s="183">
        <v>0</v>
      </c>
      <c r="M254" s="183">
        <v>1</v>
      </c>
      <c r="N254" s="183">
        <v>35</v>
      </c>
      <c r="O254" s="183">
        <v>0</v>
      </c>
      <c r="P254" s="186">
        <v>0</v>
      </c>
      <c r="Q254" s="183">
        <v>0</v>
      </c>
    </row>
    <row r="255" spans="1:17" s="178" customFormat="1" ht="22.5" customHeight="1">
      <c r="A255" s="180" t="s">
        <v>435</v>
      </c>
      <c r="B255" s="180" t="s">
        <v>260</v>
      </c>
      <c r="C255" s="180" t="s">
        <v>75</v>
      </c>
      <c r="D255" s="181" t="s">
        <v>450</v>
      </c>
      <c r="E255" s="182">
        <v>42.7</v>
      </c>
      <c r="F255" s="182">
        <v>42.7</v>
      </c>
      <c r="G255" s="183">
        <v>0</v>
      </c>
      <c r="H255" s="183">
        <v>3.56</v>
      </c>
      <c r="I255" s="183">
        <v>2.44</v>
      </c>
      <c r="J255" s="183">
        <v>0.7</v>
      </c>
      <c r="K255" s="183">
        <v>0</v>
      </c>
      <c r="L255" s="183">
        <v>0</v>
      </c>
      <c r="M255" s="183">
        <v>1</v>
      </c>
      <c r="N255" s="183">
        <v>35</v>
      </c>
      <c r="O255" s="183">
        <v>0</v>
      </c>
      <c r="P255" s="186">
        <v>0</v>
      </c>
      <c r="Q255" s="183">
        <v>0</v>
      </c>
    </row>
    <row r="256" spans="1:17" s="178" customFormat="1" ht="22.5" customHeight="1">
      <c r="A256" s="180" t="s">
        <v>118</v>
      </c>
      <c r="B256" s="180"/>
      <c r="C256" s="180"/>
      <c r="D256" s="181" t="s">
        <v>119</v>
      </c>
      <c r="E256" s="182">
        <v>40634.5</v>
      </c>
      <c r="F256" s="182">
        <v>35071.4</v>
      </c>
      <c r="G256" s="183">
        <v>5563.1</v>
      </c>
      <c r="H256" s="183">
        <v>4144.38</v>
      </c>
      <c r="I256" s="183">
        <v>2295.08</v>
      </c>
      <c r="J256" s="183">
        <v>795.01</v>
      </c>
      <c r="K256" s="183">
        <v>0</v>
      </c>
      <c r="L256" s="183">
        <v>613.82</v>
      </c>
      <c r="M256" s="183">
        <v>609.08</v>
      </c>
      <c r="N256" s="183">
        <v>8730.8</v>
      </c>
      <c r="O256" s="183">
        <v>41.07</v>
      </c>
      <c r="P256" s="186">
        <v>405.26</v>
      </c>
      <c r="Q256" s="183">
        <v>23000</v>
      </c>
    </row>
    <row r="257" spans="1:17" s="178" customFormat="1" ht="22.5" customHeight="1">
      <c r="A257" s="180" t="s">
        <v>451</v>
      </c>
      <c r="B257" s="180" t="s">
        <v>32</v>
      </c>
      <c r="C257" s="180"/>
      <c r="D257" s="181" t="s">
        <v>452</v>
      </c>
      <c r="E257" s="182">
        <v>29445.38</v>
      </c>
      <c r="F257" s="182">
        <v>26899.98</v>
      </c>
      <c r="G257" s="183">
        <v>2545.4</v>
      </c>
      <c r="H257" s="183">
        <v>1647.75</v>
      </c>
      <c r="I257" s="183">
        <v>1014.07</v>
      </c>
      <c r="J257" s="183">
        <v>317.98</v>
      </c>
      <c r="K257" s="183">
        <v>0</v>
      </c>
      <c r="L257" s="183">
        <v>18</v>
      </c>
      <c r="M257" s="183">
        <v>390.08</v>
      </c>
      <c r="N257" s="183">
        <v>2945.3</v>
      </c>
      <c r="O257" s="183">
        <v>12.19</v>
      </c>
      <c r="P257" s="186">
        <v>100</v>
      </c>
      <c r="Q257" s="183">
        <v>23000</v>
      </c>
    </row>
    <row r="258" spans="1:17" s="178" customFormat="1" ht="22.5" customHeight="1">
      <c r="A258" s="180" t="s">
        <v>453</v>
      </c>
      <c r="B258" s="180" t="s">
        <v>158</v>
      </c>
      <c r="C258" s="180" t="s">
        <v>32</v>
      </c>
      <c r="D258" s="181" t="s">
        <v>454</v>
      </c>
      <c r="E258" s="182">
        <v>2099.97</v>
      </c>
      <c r="F258" s="182">
        <v>1942.59</v>
      </c>
      <c r="G258" s="183">
        <v>157.38</v>
      </c>
      <c r="H258" s="183">
        <v>1007.56</v>
      </c>
      <c r="I258" s="183">
        <v>604.68</v>
      </c>
      <c r="J258" s="183">
        <v>190.16</v>
      </c>
      <c r="K258" s="183">
        <v>0</v>
      </c>
      <c r="L258" s="183">
        <v>2</v>
      </c>
      <c r="M258" s="183">
        <v>276.48</v>
      </c>
      <c r="N258" s="183">
        <v>0</v>
      </c>
      <c r="O258" s="183">
        <v>9.1</v>
      </c>
      <c r="P258" s="186">
        <v>10</v>
      </c>
      <c r="Q258" s="183">
        <v>0</v>
      </c>
    </row>
    <row r="259" spans="1:17" s="178" customFormat="1" ht="22.5" customHeight="1">
      <c r="A259" s="180" t="s">
        <v>453</v>
      </c>
      <c r="B259" s="180" t="s">
        <v>158</v>
      </c>
      <c r="C259" s="180" t="s">
        <v>35</v>
      </c>
      <c r="D259" s="181" t="s">
        <v>455</v>
      </c>
      <c r="E259" s="182">
        <v>1317.42</v>
      </c>
      <c r="F259" s="182">
        <v>425.7</v>
      </c>
      <c r="G259" s="183">
        <v>891.72</v>
      </c>
      <c r="H259" s="183">
        <v>640.19</v>
      </c>
      <c r="I259" s="183">
        <v>409.39</v>
      </c>
      <c r="J259" s="183">
        <v>127.82</v>
      </c>
      <c r="K259" s="183">
        <v>0</v>
      </c>
      <c r="L259" s="183">
        <v>16</v>
      </c>
      <c r="M259" s="183">
        <v>105.6</v>
      </c>
      <c r="N259" s="183">
        <v>15</v>
      </c>
      <c r="O259" s="183">
        <v>3.1</v>
      </c>
      <c r="P259" s="186">
        <v>0.31</v>
      </c>
      <c r="Q259" s="183">
        <v>0</v>
      </c>
    </row>
    <row r="260" spans="1:17" s="178" customFormat="1" ht="22.5" customHeight="1">
      <c r="A260" s="180" t="s">
        <v>453</v>
      </c>
      <c r="B260" s="180" t="s">
        <v>158</v>
      </c>
      <c r="C260" s="180" t="s">
        <v>37</v>
      </c>
      <c r="D260" s="181" t="s">
        <v>456</v>
      </c>
      <c r="E260" s="182">
        <v>20</v>
      </c>
      <c r="F260" s="182">
        <v>20</v>
      </c>
      <c r="G260" s="183">
        <v>0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0</v>
      </c>
      <c r="N260" s="183">
        <v>20</v>
      </c>
      <c r="O260" s="183">
        <v>0</v>
      </c>
      <c r="P260" s="186">
        <v>0</v>
      </c>
      <c r="Q260" s="183">
        <v>0</v>
      </c>
    </row>
    <row r="261" spans="1:17" s="178" customFormat="1" ht="22.5" customHeight="1">
      <c r="A261" s="180" t="s">
        <v>453</v>
      </c>
      <c r="B261" s="180" t="s">
        <v>158</v>
      </c>
      <c r="C261" s="180" t="s">
        <v>160</v>
      </c>
      <c r="D261" s="181" t="s">
        <v>457</v>
      </c>
      <c r="E261" s="182">
        <v>197</v>
      </c>
      <c r="F261" s="182">
        <v>197</v>
      </c>
      <c r="G261" s="183">
        <v>0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0</v>
      </c>
      <c r="N261" s="183">
        <v>197</v>
      </c>
      <c r="O261" s="183">
        <v>0</v>
      </c>
      <c r="P261" s="186">
        <v>0</v>
      </c>
      <c r="Q261" s="183">
        <v>0</v>
      </c>
    </row>
    <row r="262" spans="1:17" s="178" customFormat="1" ht="22.5" customHeight="1">
      <c r="A262" s="180" t="s">
        <v>453</v>
      </c>
      <c r="B262" s="180" t="s">
        <v>158</v>
      </c>
      <c r="C262" s="180" t="s">
        <v>43</v>
      </c>
      <c r="D262" s="181" t="s">
        <v>458</v>
      </c>
      <c r="E262" s="182">
        <v>186</v>
      </c>
      <c r="F262" s="182">
        <v>186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106</v>
      </c>
      <c r="O262" s="183">
        <v>0</v>
      </c>
      <c r="P262" s="186">
        <v>80</v>
      </c>
      <c r="Q262" s="183">
        <v>0</v>
      </c>
    </row>
    <row r="263" spans="1:17" s="178" customFormat="1" ht="22.5" customHeight="1">
      <c r="A263" s="180" t="s">
        <v>453</v>
      </c>
      <c r="B263" s="180" t="s">
        <v>158</v>
      </c>
      <c r="C263" s="180" t="s">
        <v>45</v>
      </c>
      <c r="D263" s="181" t="s">
        <v>459</v>
      </c>
      <c r="E263" s="182">
        <v>60</v>
      </c>
      <c r="F263" s="182">
        <v>60</v>
      </c>
      <c r="G263" s="183">
        <v>0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0</v>
      </c>
      <c r="N263" s="183">
        <v>60</v>
      </c>
      <c r="O263" s="183">
        <v>0</v>
      </c>
      <c r="P263" s="186">
        <v>0</v>
      </c>
      <c r="Q263" s="183">
        <v>0</v>
      </c>
    </row>
    <row r="264" spans="1:17" s="178" customFormat="1" ht="22.5" customHeight="1">
      <c r="A264" s="180" t="s">
        <v>453</v>
      </c>
      <c r="B264" s="180" t="s">
        <v>158</v>
      </c>
      <c r="C264" s="180" t="s">
        <v>51</v>
      </c>
      <c r="D264" s="181" t="s">
        <v>460</v>
      </c>
      <c r="E264" s="182">
        <v>8</v>
      </c>
      <c r="F264" s="182">
        <v>0</v>
      </c>
      <c r="G264" s="183">
        <v>8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8</v>
      </c>
      <c r="N264" s="183">
        <v>0</v>
      </c>
      <c r="O264" s="183">
        <v>0</v>
      </c>
      <c r="P264" s="186">
        <v>0</v>
      </c>
      <c r="Q264" s="183">
        <v>0</v>
      </c>
    </row>
    <row r="265" spans="1:17" s="178" customFormat="1" ht="22.5" customHeight="1">
      <c r="A265" s="180" t="s">
        <v>453</v>
      </c>
      <c r="B265" s="180" t="s">
        <v>158</v>
      </c>
      <c r="C265" s="180" t="s">
        <v>66</v>
      </c>
      <c r="D265" s="181" t="s">
        <v>461</v>
      </c>
      <c r="E265" s="182">
        <v>1000</v>
      </c>
      <c r="F265" s="182">
        <v>1000</v>
      </c>
      <c r="G265" s="183"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1000</v>
      </c>
      <c r="O265" s="183">
        <v>0</v>
      </c>
      <c r="P265" s="186">
        <v>0</v>
      </c>
      <c r="Q265" s="183">
        <v>0</v>
      </c>
    </row>
    <row r="266" spans="1:17" s="178" customFormat="1" ht="22.5" customHeight="1">
      <c r="A266" s="180" t="s">
        <v>453</v>
      </c>
      <c r="B266" s="180" t="s">
        <v>158</v>
      </c>
      <c r="C266" s="180" t="s">
        <v>462</v>
      </c>
      <c r="D266" s="181" t="s">
        <v>463</v>
      </c>
      <c r="E266" s="182">
        <v>817.1</v>
      </c>
      <c r="F266" s="182">
        <v>9</v>
      </c>
      <c r="G266" s="183">
        <v>808.1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817.1</v>
      </c>
      <c r="O266" s="183">
        <v>0</v>
      </c>
      <c r="P266" s="186">
        <v>0</v>
      </c>
      <c r="Q266" s="183">
        <v>0</v>
      </c>
    </row>
    <row r="267" spans="1:17" s="178" customFormat="1" ht="22.5" customHeight="1">
      <c r="A267" s="180" t="s">
        <v>453</v>
      </c>
      <c r="B267" s="180" t="s">
        <v>158</v>
      </c>
      <c r="C267" s="180" t="s">
        <v>75</v>
      </c>
      <c r="D267" s="181" t="s">
        <v>464</v>
      </c>
      <c r="E267" s="182">
        <v>23739.89</v>
      </c>
      <c r="F267" s="182">
        <v>23059.69</v>
      </c>
      <c r="G267" s="183">
        <v>680.2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730.2</v>
      </c>
      <c r="O267" s="183">
        <v>0</v>
      </c>
      <c r="P267" s="186">
        <v>9.69</v>
      </c>
      <c r="Q267" s="183">
        <v>23000</v>
      </c>
    </row>
    <row r="268" spans="1:17" s="178" customFormat="1" ht="22.5" customHeight="1">
      <c r="A268" s="180" t="s">
        <v>451</v>
      </c>
      <c r="B268" s="180" t="s">
        <v>60</v>
      </c>
      <c r="C268" s="180"/>
      <c r="D268" s="181" t="s">
        <v>465</v>
      </c>
      <c r="E268" s="182">
        <v>3168.69</v>
      </c>
      <c r="F268" s="182">
        <v>2840.03</v>
      </c>
      <c r="G268" s="183">
        <v>328.66</v>
      </c>
      <c r="H268" s="183">
        <v>1146.44</v>
      </c>
      <c r="I268" s="183">
        <v>615.81</v>
      </c>
      <c r="J268" s="183">
        <v>218.35</v>
      </c>
      <c r="K268" s="183">
        <v>0</v>
      </c>
      <c r="L268" s="183">
        <v>500.82</v>
      </c>
      <c r="M268" s="183">
        <v>92.96</v>
      </c>
      <c r="N268" s="183">
        <v>430</v>
      </c>
      <c r="O268" s="183">
        <v>7.31</v>
      </c>
      <c r="P268" s="186">
        <v>157</v>
      </c>
      <c r="Q268" s="183">
        <v>0</v>
      </c>
    </row>
    <row r="269" spans="1:17" s="178" customFormat="1" ht="22.5" customHeight="1">
      <c r="A269" s="180" t="s">
        <v>453</v>
      </c>
      <c r="B269" s="180" t="s">
        <v>163</v>
      </c>
      <c r="C269" s="180" t="s">
        <v>32</v>
      </c>
      <c r="D269" s="181" t="s">
        <v>466</v>
      </c>
      <c r="E269" s="182">
        <v>1846.68</v>
      </c>
      <c r="F269" s="182">
        <v>1801.79</v>
      </c>
      <c r="G269" s="183">
        <v>44.89</v>
      </c>
      <c r="H269" s="183">
        <v>813.12</v>
      </c>
      <c r="I269" s="183">
        <v>426.83</v>
      </c>
      <c r="J269" s="183">
        <v>154.08</v>
      </c>
      <c r="K269" s="183">
        <v>0</v>
      </c>
      <c r="L269" s="183">
        <v>297.98</v>
      </c>
      <c r="M269" s="183">
        <v>42.36</v>
      </c>
      <c r="N269" s="183">
        <v>0</v>
      </c>
      <c r="O269" s="183">
        <v>7.31</v>
      </c>
      <c r="P269" s="186">
        <v>105</v>
      </c>
      <c r="Q269" s="183">
        <v>0</v>
      </c>
    </row>
    <row r="270" spans="1:17" s="178" customFormat="1" ht="22.5" customHeight="1">
      <c r="A270" s="180" t="s">
        <v>453</v>
      </c>
      <c r="B270" s="180" t="s">
        <v>163</v>
      </c>
      <c r="C270" s="180" t="s">
        <v>60</v>
      </c>
      <c r="D270" s="181" t="s">
        <v>467</v>
      </c>
      <c r="E270" s="182">
        <v>16.16</v>
      </c>
      <c r="F270" s="182">
        <v>0</v>
      </c>
      <c r="G270" s="183">
        <v>16.16</v>
      </c>
      <c r="H270" s="183">
        <v>7.85</v>
      </c>
      <c r="I270" s="183">
        <v>5.31</v>
      </c>
      <c r="J270" s="183">
        <v>1.49</v>
      </c>
      <c r="K270" s="183">
        <v>0</v>
      </c>
      <c r="L270" s="183">
        <v>0</v>
      </c>
      <c r="M270" s="183">
        <v>1.5</v>
      </c>
      <c r="N270" s="183">
        <v>0</v>
      </c>
      <c r="O270" s="183">
        <v>0</v>
      </c>
      <c r="P270" s="186">
        <v>0</v>
      </c>
      <c r="Q270" s="183">
        <v>0</v>
      </c>
    </row>
    <row r="271" spans="1:17" s="178" customFormat="1" ht="22.5" customHeight="1">
      <c r="A271" s="180" t="s">
        <v>453</v>
      </c>
      <c r="B271" s="180" t="s">
        <v>163</v>
      </c>
      <c r="C271" s="180" t="s">
        <v>165</v>
      </c>
      <c r="D271" s="181" t="s">
        <v>468</v>
      </c>
      <c r="E271" s="182">
        <v>100</v>
      </c>
      <c r="F271" s="182">
        <v>100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100</v>
      </c>
      <c r="O271" s="183">
        <v>0</v>
      </c>
      <c r="P271" s="186">
        <v>0</v>
      </c>
      <c r="Q271" s="183">
        <v>0</v>
      </c>
    </row>
    <row r="272" spans="1:17" s="178" customFormat="1" ht="22.5" customHeight="1">
      <c r="A272" s="180" t="s">
        <v>453</v>
      </c>
      <c r="B272" s="180" t="s">
        <v>163</v>
      </c>
      <c r="C272" s="180" t="s">
        <v>35</v>
      </c>
      <c r="D272" s="181" t="s">
        <v>469</v>
      </c>
      <c r="E272" s="182">
        <v>822.61</v>
      </c>
      <c r="F272" s="182">
        <v>554.99</v>
      </c>
      <c r="G272" s="183">
        <v>267.62</v>
      </c>
      <c r="H272" s="183">
        <v>252.09</v>
      </c>
      <c r="I272" s="183">
        <v>135.99</v>
      </c>
      <c r="J272" s="183">
        <v>48.58</v>
      </c>
      <c r="K272" s="183">
        <v>0</v>
      </c>
      <c r="L272" s="183">
        <v>202.84</v>
      </c>
      <c r="M272" s="183">
        <v>29.1</v>
      </c>
      <c r="N272" s="183">
        <v>154</v>
      </c>
      <c r="O272" s="183">
        <v>0</v>
      </c>
      <c r="P272" s="186">
        <v>0</v>
      </c>
      <c r="Q272" s="183">
        <v>0</v>
      </c>
    </row>
    <row r="273" spans="1:17" s="178" customFormat="1" ht="22.5" customHeight="1">
      <c r="A273" s="180" t="s">
        <v>453</v>
      </c>
      <c r="B273" s="180" t="s">
        <v>163</v>
      </c>
      <c r="C273" s="180" t="s">
        <v>41</v>
      </c>
      <c r="D273" s="181" t="s">
        <v>470</v>
      </c>
      <c r="E273" s="182">
        <v>10</v>
      </c>
      <c r="F273" s="182">
        <v>10</v>
      </c>
      <c r="G273" s="183">
        <v>0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10</v>
      </c>
      <c r="O273" s="183">
        <v>0</v>
      </c>
      <c r="P273" s="186">
        <v>0</v>
      </c>
      <c r="Q273" s="183">
        <v>0</v>
      </c>
    </row>
    <row r="274" spans="1:17" s="178" customFormat="1" ht="22.5" customHeight="1">
      <c r="A274" s="180" t="s">
        <v>453</v>
      </c>
      <c r="B274" s="180" t="s">
        <v>163</v>
      </c>
      <c r="C274" s="180" t="s">
        <v>45</v>
      </c>
      <c r="D274" s="181" t="s">
        <v>471</v>
      </c>
      <c r="E274" s="182">
        <v>107</v>
      </c>
      <c r="F274" s="182">
        <v>107</v>
      </c>
      <c r="G274" s="183">
        <v>0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62</v>
      </c>
      <c r="O274" s="183">
        <v>0</v>
      </c>
      <c r="P274" s="186">
        <v>45</v>
      </c>
      <c r="Q274" s="183">
        <v>0</v>
      </c>
    </row>
    <row r="275" spans="1:17" s="178" customFormat="1" ht="22.5" customHeight="1">
      <c r="A275" s="180" t="s">
        <v>453</v>
      </c>
      <c r="B275" s="180" t="s">
        <v>163</v>
      </c>
      <c r="C275" s="180" t="s">
        <v>47</v>
      </c>
      <c r="D275" s="181" t="s">
        <v>472</v>
      </c>
      <c r="E275" s="182">
        <v>159.24</v>
      </c>
      <c r="F275" s="182">
        <v>159.24</v>
      </c>
      <c r="G275" s="183">
        <v>0</v>
      </c>
      <c r="H275" s="183">
        <v>73.38</v>
      </c>
      <c r="I275" s="183">
        <v>47.68</v>
      </c>
      <c r="J275" s="183">
        <v>14.19</v>
      </c>
      <c r="K275" s="183">
        <v>0</v>
      </c>
      <c r="L275" s="183">
        <v>0</v>
      </c>
      <c r="M275" s="183">
        <v>20</v>
      </c>
      <c r="N275" s="183">
        <v>4</v>
      </c>
      <c r="O275" s="183">
        <v>0</v>
      </c>
      <c r="P275" s="186">
        <v>0</v>
      </c>
      <c r="Q275" s="183">
        <v>0</v>
      </c>
    </row>
    <row r="276" spans="1:17" s="178" customFormat="1" ht="22.5" customHeight="1">
      <c r="A276" s="180" t="s">
        <v>453</v>
      </c>
      <c r="B276" s="180" t="s">
        <v>163</v>
      </c>
      <c r="C276" s="180" t="s">
        <v>235</v>
      </c>
      <c r="D276" s="181" t="s">
        <v>473</v>
      </c>
      <c r="E276" s="182">
        <v>107</v>
      </c>
      <c r="F276" s="182">
        <v>107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100</v>
      </c>
      <c r="O276" s="183">
        <v>0</v>
      </c>
      <c r="P276" s="186">
        <v>7</v>
      </c>
      <c r="Q276" s="183">
        <v>0</v>
      </c>
    </row>
    <row r="277" spans="1:17" s="178" customFormat="1" ht="22.5" customHeight="1">
      <c r="A277" s="180" t="s">
        <v>451</v>
      </c>
      <c r="B277" s="180" t="s">
        <v>165</v>
      </c>
      <c r="C277" s="180"/>
      <c r="D277" s="181" t="s">
        <v>474</v>
      </c>
      <c r="E277" s="182">
        <v>2788.08</v>
      </c>
      <c r="F277" s="182">
        <v>2588.54</v>
      </c>
      <c r="G277" s="183">
        <v>199.54</v>
      </c>
      <c r="H277" s="183">
        <v>1305.58</v>
      </c>
      <c r="I277" s="183">
        <v>634.04</v>
      </c>
      <c r="J277" s="183">
        <v>249.86</v>
      </c>
      <c r="K277" s="183">
        <v>0</v>
      </c>
      <c r="L277" s="183">
        <v>95</v>
      </c>
      <c r="M277" s="183">
        <v>113.76</v>
      </c>
      <c r="N277" s="183">
        <v>220</v>
      </c>
      <c r="O277" s="183">
        <v>21.57</v>
      </c>
      <c r="P277" s="186">
        <v>148.26</v>
      </c>
      <c r="Q277" s="183">
        <v>0</v>
      </c>
    </row>
    <row r="278" spans="1:17" s="178" customFormat="1" ht="22.5" customHeight="1">
      <c r="A278" s="180" t="s">
        <v>453</v>
      </c>
      <c r="B278" s="180" t="s">
        <v>170</v>
      </c>
      <c r="C278" s="180" t="s">
        <v>32</v>
      </c>
      <c r="D278" s="181" t="s">
        <v>475</v>
      </c>
      <c r="E278" s="182">
        <v>2563.78</v>
      </c>
      <c r="F278" s="182">
        <v>2380.54</v>
      </c>
      <c r="G278" s="183">
        <v>183.24</v>
      </c>
      <c r="H278" s="183">
        <v>1297.79</v>
      </c>
      <c r="I278" s="183">
        <v>628.63</v>
      </c>
      <c r="J278" s="183">
        <v>248.37</v>
      </c>
      <c r="K278" s="183">
        <v>0</v>
      </c>
      <c r="L278" s="183">
        <v>95</v>
      </c>
      <c r="M278" s="183">
        <v>112.16</v>
      </c>
      <c r="N278" s="183">
        <v>12</v>
      </c>
      <c r="O278" s="183">
        <v>21.57</v>
      </c>
      <c r="P278" s="186">
        <v>148.26</v>
      </c>
      <c r="Q278" s="183">
        <v>0</v>
      </c>
    </row>
    <row r="279" spans="1:17" s="178" customFormat="1" ht="22.5" customHeight="1">
      <c r="A279" s="180" t="s">
        <v>453</v>
      </c>
      <c r="B279" s="180" t="s">
        <v>170</v>
      </c>
      <c r="C279" s="180" t="s">
        <v>60</v>
      </c>
      <c r="D279" s="181" t="s">
        <v>476</v>
      </c>
      <c r="E279" s="182">
        <v>79.2</v>
      </c>
      <c r="F279" s="182">
        <v>63</v>
      </c>
      <c r="G279" s="183">
        <v>16.2</v>
      </c>
      <c r="H279" s="183">
        <v>7.8</v>
      </c>
      <c r="I279" s="183">
        <v>5.41</v>
      </c>
      <c r="J279" s="183">
        <v>1.49</v>
      </c>
      <c r="K279" s="183">
        <v>0</v>
      </c>
      <c r="L279" s="183">
        <v>0</v>
      </c>
      <c r="M279" s="183">
        <v>1.5</v>
      </c>
      <c r="N279" s="183">
        <v>63</v>
      </c>
      <c r="O279" s="183">
        <v>0</v>
      </c>
      <c r="P279" s="186">
        <v>0</v>
      </c>
      <c r="Q279" s="183">
        <v>0</v>
      </c>
    </row>
    <row r="280" spans="1:17" s="178" customFormat="1" ht="22.5" customHeight="1">
      <c r="A280" s="180" t="s">
        <v>453</v>
      </c>
      <c r="B280" s="180" t="s">
        <v>170</v>
      </c>
      <c r="C280" s="180" t="s">
        <v>35</v>
      </c>
      <c r="D280" s="181" t="s">
        <v>477</v>
      </c>
      <c r="E280" s="182">
        <v>0.1</v>
      </c>
      <c r="F280" s="182">
        <v>0</v>
      </c>
      <c r="G280" s="183">
        <v>0.1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0.1</v>
      </c>
      <c r="N280" s="183">
        <v>0</v>
      </c>
      <c r="O280" s="183">
        <v>0</v>
      </c>
      <c r="P280" s="186">
        <v>0</v>
      </c>
      <c r="Q280" s="183">
        <v>0</v>
      </c>
    </row>
    <row r="281" spans="1:17" s="178" customFormat="1" ht="22.5" customHeight="1">
      <c r="A281" s="180" t="s">
        <v>453</v>
      </c>
      <c r="B281" s="180" t="s">
        <v>170</v>
      </c>
      <c r="C281" s="180" t="s">
        <v>71</v>
      </c>
      <c r="D281" s="181" t="s">
        <v>478</v>
      </c>
      <c r="E281" s="182">
        <v>8</v>
      </c>
      <c r="F281" s="182">
        <v>8</v>
      </c>
      <c r="G281" s="183">
        <v>0</v>
      </c>
      <c r="H281" s="183">
        <v>0</v>
      </c>
      <c r="I281" s="183">
        <v>0</v>
      </c>
      <c r="J281" s="183">
        <v>0</v>
      </c>
      <c r="K281" s="183">
        <v>0</v>
      </c>
      <c r="L281" s="183">
        <v>0</v>
      </c>
      <c r="M281" s="183">
        <v>0</v>
      </c>
      <c r="N281" s="183">
        <v>8</v>
      </c>
      <c r="O281" s="183">
        <v>0</v>
      </c>
      <c r="P281" s="186">
        <v>0</v>
      </c>
      <c r="Q281" s="183">
        <v>0</v>
      </c>
    </row>
    <row r="282" spans="1:17" s="178" customFormat="1" ht="22.5" customHeight="1">
      <c r="A282" s="180" t="s">
        <v>453</v>
      </c>
      <c r="B282" s="180" t="s">
        <v>170</v>
      </c>
      <c r="C282" s="180" t="s">
        <v>47</v>
      </c>
      <c r="D282" s="181" t="s">
        <v>479</v>
      </c>
      <c r="E282" s="182">
        <v>105</v>
      </c>
      <c r="F282" s="182">
        <v>105</v>
      </c>
      <c r="G282" s="183">
        <v>0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105</v>
      </c>
      <c r="O282" s="183">
        <v>0</v>
      </c>
      <c r="P282" s="186">
        <v>0</v>
      </c>
      <c r="Q282" s="183">
        <v>0</v>
      </c>
    </row>
    <row r="283" spans="1:17" s="178" customFormat="1" ht="22.5" customHeight="1">
      <c r="A283" s="180" t="s">
        <v>453</v>
      </c>
      <c r="B283" s="180" t="s">
        <v>170</v>
      </c>
      <c r="C283" s="180" t="s">
        <v>49</v>
      </c>
      <c r="D283" s="181" t="s">
        <v>480</v>
      </c>
      <c r="E283" s="182">
        <v>20</v>
      </c>
      <c r="F283" s="182">
        <v>20</v>
      </c>
      <c r="G283" s="183">
        <v>0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20</v>
      </c>
      <c r="O283" s="183">
        <v>0</v>
      </c>
      <c r="P283" s="186">
        <v>0</v>
      </c>
      <c r="Q283" s="183">
        <v>0</v>
      </c>
    </row>
    <row r="284" spans="1:17" s="178" customFormat="1" ht="22.5" customHeight="1">
      <c r="A284" s="180" t="s">
        <v>453</v>
      </c>
      <c r="B284" s="180" t="s">
        <v>170</v>
      </c>
      <c r="C284" s="180" t="s">
        <v>51</v>
      </c>
      <c r="D284" s="181" t="s">
        <v>481</v>
      </c>
      <c r="E284" s="182">
        <v>2</v>
      </c>
      <c r="F284" s="182">
        <v>2</v>
      </c>
      <c r="G284" s="183">
        <v>0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2</v>
      </c>
      <c r="O284" s="183">
        <v>0</v>
      </c>
      <c r="P284" s="186">
        <v>0</v>
      </c>
      <c r="Q284" s="183">
        <v>0</v>
      </c>
    </row>
    <row r="285" spans="1:17" s="178" customFormat="1" ht="22.5" customHeight="1">
      <c r="A285" s="180" t="s">
        <v>453</v>
      </c>
      <c r="B285" s="180" t="s">
        <v>170</v>
      </c>
      <c r="C285" s="180" t="s">
        <v>482</v>
      </c>
      <c r="D285" s="181" t="s">
        <v>483</v>
      </c>
      <c r="E285" s="182">
        <v>10</v>
      </c>
      <c r="F285" s="182">
        <v>10</v>
      </c>
      <c r="G285" s="183">
        <v>0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10</v>
      </c>
      <c r="O285" s="183">
        <v>0</v>
      </c>
      <c r="P285" s="186">
        <v>0</v>
      </c>
      <c r="Q285" s="183">
        <v>0</v>
      </c>
    </row>
    <row r="286" spans="1:17" s="178" customFormat="1" ht="22.5" customHeight="1">
      <c r="A286" s="180" t="s">
        <v>451</v>
      </c>
      <c r="B286" s="180" t="s">
        <v>71</v>
      </c>
      <c r="C286" s="180"/>
      <c r="D286" s="181" t="s">
        <v>484</v>
      </c>
      <c r="E286" s="182">
        <v>2096.85</v>
      </c>
      <c r="F286" s="182">
        <v>2096.85</v>
      </c>
      <c r="G286" s="183">
        <v>0</v>
      </c>
      <c r="H286" s="183">
        <v>44.6</v>
      </c>
      <c r="I286" s="183">
        <v>31.15</v>
      </c>
      <c r="J286" s="183">
        <v>8.82</v>
      </c>
      <c r="K286" s="183">
        <v>0</v>
      </c>
      <c r="L286" s="183">
        <v>0</v>
      </c>
      <c r="M286" s="183">
        <v>12.28</v>
      </c>
      <c r="N286" s="183">
        <v>2000</v>
      </c>
      <c r="O286" s="183">
        <v>0</v>
      </c>
      <c r="P286" s="186">
        <v>0</v>
      </c>
      <c r="Q286" s="183">
        <v>0</v>
      </c>
    </row>
    <row r="287" spans="1:17" s="178" customFormat="1" ht="22.5" customHeight="1">
      <c r="A287" s="180" t="s">
        <v>453</v>
      </c>
      <c r="B287" s="180" t="s">
        <v>181</v>
      </c>
      <c r="C287" s="180" t="s">
        <v>32</v>
      </c>
      <c r="D287" s="181" t="s">
        <v>485</v>
      </c>
      <c r="E287" s="182">
        <v>96.85</v>
      </c>
      <c r="F287" s="182">
        <v>96.85</v>
      </c>
      <c r="G287" s="183">
        <v>0</v>
      </c>
      <c r="H287" s="183">
        <v>44.6</v>
      </c>
      <c r="I287" s="183">
        <v>31.15</v>
      </c>
      <c r="J287" s="183">
        <v>8.82</v>
      </c>
      <c r="K287" s="183">
        <v>0</v>
      </c>
      <c r="L287" s="183">
        <v>0</v>
      </c>
      <c r="M287" s="183">
        <v>12.28</v>
      </c>
      <c r="N287" s="183">
        <v>0</v>
      </c>
      <c r="O287" s="183">
        <v>0</v>
      </c>
      <c r="P287" s="186">
        <v>0</v>
      </c>
      <c r="Q287" s="183">
        <v>0</v>
      </c>
    </row>
    <row r="288" spans="1:17" s="178" customFormat="1" ht="22.5" customHeight="1">
      <c r="A288" s="180" t="s">
        <v>453</v>
      </c>
      <c r="B288" s="180" t="s">
        <v>181</v>
      </c>
      <c r="C288" s="180" t="s">
        <v>75</v>
      </c>
      <c r="D288" s="181" t="s">
        <v>486</v>
      </c>
      <c r="E288" s="182">
        <v>2000</v>
      </c>
      <c r="F288" s="182">
        <v>2000</v>
      </c>
      <c r="G288" s="183">
        <v>0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2000</v>
      </c>
      <c r="O288" s="183">
        <v>0</v>
      </c>
      <c r="P288" s="186">
        <v>0</v>
      </c>
      <c r="Q288" s="183">
        <v>0</v>
      </c>
    </row>
    <row r="289" spans="1:17" s="178" customFormat="1" ht="22.5" customHeight="1">
      <c r="A289" s="180" t="s">
        <v>451</v>
      </c>
      <c r="B289" s="180" t="s">
        <v>39</v>
      </c>
      <c r="C289" s="180"/>
      <c r="D289" s="181" t="s">
        <v>487</v>
      </c>
      <c r="E289" s="182">
        <v>2612.5</v>
      </c>
      <c r="F289" s="182">
        <v>123</v>
      </c>
      <c r="G289" s="183">
        <v>2489.5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2612.5</v>
      </c>
      <c r="O289" s="183">
        <v>0</v>
      </c>
      <c r="P289" s="186">
        <v>0</v>
      </c>
      <c r="Q289" s="183">
        <v>0</v>
      </c>
    </row>
    <row r="290" spans="1:17" s="178" customFormat="1" ht="22.5" customHeight="1">
      <c r="A290" s="180" t="s">
        <v>453</v>
      </c>
      <c r="B290" s="180" t="s">
        <v>320</v>
      </c>
      <c r="C290" s="180" t="s">
        <v>35</v>
      </c>
      <c r="D290" s="181" t="s">
        <v>488</v>
      </c>
      <c r="E290" s="182">
        <v>23</v>
      </c>
      <c r="F290" s="182">
        <v>23</v>
      </c>
      <c r="G290" s="183">
        <v>0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23</v>
      </c>
      <c r="O290" s="183">
        <v>0</v>
      </c>
      <c r="P290" s="186">
        <v>0</v>
      </c>
      <c r="Q290" s="183">
        <v>0</v>
      </c>
    </row>
    <row r="291" spans="1:17" s="178" customFormat="1" ht="22.5" customHeight="1">
      <c r="A291" s="180" t="s">
        <v>453</v>
      </c>
      <c r="B291" s="180" t="s">
        <v>320</v>
      </c>
      <c r="C291" s="180" t="s">
        <v>71</v>
      </c>
      <c r="D291" s="181" t="s">
        <v>489</v>
      </c>
      <c r="E291" s="182">
        <v>2589.5</v>
      </c>
      <c r="F291" s="182">
        <v>100</v>
      </c>
      <c r="G291" s="183">
        <v>2489.5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2589.5</v>
      </c>
      <c r="O291" s="183">
        <v>0</v>
      </c>
      <c r="P291" s="186">
        <v>0</v>
      </c>
      <c r="Q291" s="183">
        <v>0</v>
      </c>
    </row>
    <row r="292" spans="1:17" s="178" customFormat="1" ht="22.5" customHeight="1">
      <c r="A292" s="180" t="s">
        <v>451</v>
      </c>
      <c r="B292" s="180" t="s">
        <v>160</v>
      </c>
      <c r="C292" s="180"/>
      <c r="D292" s="181" t="s">
        <v>490</v>
      </c>
      <c r="E292" s="182">
        <v>343</v>
      </c>
      <c r="F292" s="182">
        <v>343</v>
      </c>
      <c r="G292" s="183">
        <v>0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343</v>
      </c>
      <c r="O292" s="183">
        <v>0</v>
      </c>
      <c r="P292" s="186">
        <v>0</v>
      </c>
      <c r="Q292" s="183">
        <v>0</v>
      </c>
    </row>
    <row r="293" spans="1:17" s="178" customFormat="1" ht="22.5" customHeight="1">
      <c r="A293" s="180" t="s">
        <v>453</v>
      </c>
      <c r="B293" s="180" t="s">
        <v>196</v>
      </c>
      <c r="C293" s="180" t="s">
        <v>165</v>
      </c>
      <c r="D293" s="181" t="s">
        <v>491</v>
      </c>
      <c r="E293" s="182">
        <v>343</v>
      </c>
      <c r="F293" s="182">
        <v>343</v>
      </c>
      <c r="G293" s="183">
        <v>0</v>
      </c>
      <c r="H293" s="183">
        <v>0</v>
      </c>
      <c r="I293" s="183">
        <v>0</v>
      </c>
      <c r="J293" s="183">
        <v>0</v>
      </c>
      <c r="K293" s="183">
        <v>0</v>
      </c>
      <c r="L293" s="183">
        <v>0</v>
      </c>
      <c r="M293" s="183">
        <v>0</v>
      </c>
      <c r="N293" s="183">
        <v>343</v>
      </c>
      <c r="O293" s="183">
        <v>0</v>
      </c>
      <c r="P293" s="186">
        <v>0</v>
      </c>
      <c r="Q293" s="183">
        <v>0</v>
      </c>
    </row>
    <row r="294" spans="1:17" s="178" customFormat="1" ht="22.5" customHeight="1">
      <c r="A294" s="180" t="s">
        <v>451</v>
      </c>
      <c r="B294" s="180" t="s">
        <v>41</v>
      </c>
      <c r="C294" s="180"/>
      <c r="D294" s="181" t="s">
        <v>492</v>
      </c>
      <c r="E294" s="182">
        <v>180</v>
      </c>
      <c r="F294" s="182">
        <v>180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180</v>
      </c>
      <c r="O294" s="183">
        <v>0</v>
      </c>
      <c r="P294" s="186">
        <v>0</v>
      </c>
      <c r="Q294" s="183">
        <v>0</v>
      </c>
    </row>
    <row r="295" spans="1:17" s="178" customFormat="1" ht="22.5" customHeight="1">
      <c r="A295" s="180" t="s">
        <v>453</v>
      </c>
      <c r="B295" s="180" t="s">
        <v>306</v>
      </c>
      <c r="C295" s="180" t="s">
        <v>75</v>
      </c>
      <c r="D295" s="181" t="s">
        <v>493</v>
      </c>
      <c r="E295" s="182">
        <v>180</v>
      </c>
      <c r="F295" s="182">
        <v>180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180</v>
      </c>
      <c r="O295" s="183">
        <v>0</v>
      </c>
      <c r="P295" s="186">
        <v>0</v>
      </c>
      <c r="Q295" s="183">
        <v>0</v>
      </c>
    </row>
    <row r="296" spans="1:17" s="178" customFormat="1" ht="22.5" customHeight="1">
      <c r="A296" s="180" t="s">
        <v>120</v>
      </c>
      <c r="B296" s="180"/>
      <c r="C296" s="180"/>
      <c r="D296" s="181" t="s">
        <v>121</v>
      </c>
      <c r="E296" s="182">
        <v>7807.79</v>
      </c>
      <c r="F296" s="182">
        <v>7807.79</v>
      </c>
      <c r="G296" s="183">
        <v>0</v>
      </c>
      <c r="H296" s="183">
        <v>583.63</v>
      </c>
      <c r="I296" s="183">
        <v>83.22</v>
      </c>
      <c r="J296" s="183">
        <v>52.94</v>
      </c>
      <c r="K296" s="183">
        <v>0</v>
      </c>
      <c r="L296" s="183">
        <v>0</v>
      </c>
      <c r="M296" s="183">
        <v>30.1</v>
      </c>
      <c r="N296" s="183">
        <v>1209</v>
      </c>
      <c r="O296" s="183">
        <v>0.83</v>
      </c>
      <c r="P296" s="186">
        <v>848.07</v>
      </c>
      <c r="Q296" s="183">
        <v>5000</v>
      </c>
    </row>
    <row r="297" spans="1:17" s="178" customFormat="1" ht="22.5" customHeight="1">
      <c r="A297" s="180" t="s">
        <v>494</v>
      </c>
      <c r="B297" s="180" t="s">
        <v>32</v>
      </c>
      <c r="C297" s="180"/>
      <c r="D297" s="181" t="s">
        <v>495</v>
      </c>
      <c r="E297" s="182">
        <v>7067.79</v>
      </c>
      <c r="F297" s="182">
        <v>7067.79</v>
      </c>
      <c r="G297" s="183">
        <v>0</v>
      </c>
      <c r="H297" s="183">
        <v>583.63</v>
      </c>
      <c r="I297" s="183">
        <v>83.22</v>
      </c>
      <c r="J297" s="183">
        <v>52.94</v>
      </c>
      <c r="K297" s="183">
        <v>0</v>
      </c>
      <c r="L297" s="183">
        <v>0</v>
      </c>
      <c r="M297" s="183">
        <v>30.1</v>
      </c>
      <c r="N297" s="183">
        <v>469</v>
      </c>
      <c r="O297" s="183">
        <v>0.83</v>
      </c>
      <c r="P297" s="186">
        <v>848.07</v>
      </c>
      <c r="Q297" s="183">
        <v>5000</v>
      </c>
    </row>
    <row r="298" spans="1:17" s="178" customFormat="1" ht="22.5" customHeight="1">
      <c r="A298" s="180" t="s">
        <v>496</v>
      </c>
      <c r="B298" s="180" t="s">
        <v>158</v>
      </c>
      <c r="C298" s="180" t="s">
        <v>32</v>
      </c>
      <c r="D298" s="181" t="s">
        <v>497</v>
      </c>
      <c r="E298" s="182">
        <v>897.92</v>
      </c>
      <c r="F298" s="182">
        <v>897.92</v>
      </c>
      <c r="G298" s="183">
        <v>0</v>
      </c>
      <c r="H298" s="183">
        <v>434.09</v>
      </c>
      <c r="I298" s="183">
        <v>40.79</v>
      </c>
      <c r="J298" s="183">
        <v>24.54</v>
      </c>
      <c r="K298" s="183">
        <v>0</v>
      </c>
      <c r="L298" s="183">
        <v>0</v>
      </c>
      <c r="M298" s="183">
        <v>19.6</v>
      </c>
      <c r="N298" s="183">
        <v>0</v>
      </c>
      <c r="O298" s="183">
        <v>0.83</v>
      </c>
      <c r="P298" s="186">
        <v>378.07</v>
      </c>
      <c r="Q298" s="183">
        <v>0</v>
      </c>
    </row>
    <row r="299" spans="1:17" s="178" customFormat="1" ht="22.5" customHeight="1">
      <c r="A299" s="180" t="s">
        <v>496</v>
      </c>
      <c r="B299" s="180" t="s">
        <v>158</v>
      </c>
      <c r="C299" s="180" t="s">
        <v>60</v>
      </c>
      <c r="D299" s="181" t="s">
        <v>498</v>
      </c>
      <c r="E299" s="182">
        <v>571.92</v>
      </c>
      <c r="F299" s="182">
        <v>571.92</v>
      </c>
      <c r="G299" s="183">
        <v>0</v>
      </c>
      <c r="H299" s="183">
        <v>85.74</v>
      </c>
      <c r="I299" s="183">
        <v>0.2</v>
      </c>
      <c r="J299" s="183">
        <v>15.99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86">
        <v>470</v>
      </c>
      <c r="Q299" s="183">
        <v>0</v>
      </c>
    </row>
    <row r="300" spans="1:17" s="178" customFormat="1" ht="22.5" customHeight="1">
      <c r="A300" s="180" t="s">
        <v>496</v>
      </c>
      <c r="B300" s="180" t="s">
        <v>158</v>
      </c>
      <c r="C300" s="180" t="s">
        <v>35</v>
      </c>
      <c r="D300" s="181" t="s">
        <v>499</v>
      </c>
      <c r="E300" s="182">
        <v>300</v>
      </c>
      <c r="F300" s="182">
        <v>300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300</v>
      </c>
      <c r="O300" s="183">
        <v>0</v>
      </c>
      <c r="P300" s="186">
        <v>0</v>
      </c>
      <c r="Q300" s="183">
        <v>0</v>
      </c>
    </row>
    <row r="301" spans="1:17" s="178" customFormat="1" ht="22.5" customHeight="1">
      <c r="A301" s="180" t="s">
        <v>496</v>
      </c>
      <c r="B301" s="180" t="s">
        <v>158</v>
      </c>
      <c r="C301" s="180" t="s">
        <v>37</v>
      </c>
      <c r="D301" s="181" t="s">
        <v>500</v>
      </c>
      <c r="E301" s="182">
        <v>240.58</v>
      </c>
      <c r="F301" s="182">
        <v>240.58</v>
      </c>
      <c r="G301" s="183">
        <v>0</v>
      </c>
      <c r="H301" s="183">
        <v>49.48</v>
      </c>
      <c r="I301" s="183">
        <v>32.95</v>
      </c>
      <c r="J301" s="183">
        <v>9.65</v>
      </c>
      <c r="K301" s="183">
        <v>0</v>
      </c>
      <c r="L301" s="183">
        <v>0</v>
      </c>
      <c r="M301" s="183">
        <v>8.5</v>
      </c>
      <c r="N301" s="183">
        <v>140</v>
      </c>
      <c r="O301" s="183">
        <v>0</v>
      </c>
      <c r="P301" s="186">
        <v>0</v>
      </c>
      <c r="Q301" s="183">
        <v>0</v>
      </c>
    </row>
    <row r="302" spans="1:17" s="178" customFormat="1" ht="22.5" customHeight="1">
      <c r="A302" s="180" t="s">
        <v>496</v>
      </c>
      <c r="B302" s="180" t="s">
        <v>158</v>
      </c>
      <c r="C302" s="180" t="s">
        <v>43</v>
      </c>
      <c r="D302" s="181" t="s">
        <v>501</v>
      </c>
      <c r="E302" s="182">
        <v>33.22</v>
      </c>
      <c r="F302" s="182">
        <v>33.22</v>
      </c>
      <c r="G302" s="183">
        <v>0</v>
      </c>
      <c r="H302" s="183">
        <v>7.03</v>
      </c>
      <c r="I302" s="183">
        <v>4.62</v>
      </c>
      <c r="J302" s="183">
        <v>1.37</v>
      </c>
      <c r="K302" s="183">
        <v>0</v>
      </c>
      <c r="L302" s="183">
        <v>0</v>
      </c>
      <c r="M302" s="183">
        <v>1.2</v>
      </c>
      <c r="N302" s="183">
        <v>19</v>
      </c>
      <c r="O302" s="183">
        <v>0</v>
      </c>
      <c r="P302" s="186">
        <v>0</v>
      </c>
      <c r="Q302" s="183">
        <v>0</v>
      </c>
    </row>
    <row r="303" spans="1:17" s="178" customFormat="1" ht="22.5" customHeight="1">
      <c r="A303" s="180" t="s">
        <v>496</v>
      </c>
      <c r="B303" s="180" t="s">
        <v>158</v>
      </c>
      <c r="C303" s="180" t="s">
        <v>66</v>
      </c>
      <c r="D303" s="181" t="s">
        <v>502</v>
      </c>
      <c r="E303" s="182">
        <v>14.15</v>
      </c>
      <c r="F303" s="182">
        <v>14.15</v>
      </c>
      <c r="G303" s="183">
        <v>0</v>
      </c>
      <c r="H303" s="183">
        <v>7.28</v>
      </c>
      <c r="I303" s="183">
        <v>4.66</v>
      </c>
      <c r="J303" s="183">
        <v>1.4</v>
      </c>
      <c r="K303" s="183">
        <v>0</v>
      </c>
      <c r="L303" s="183">
        <v>0</v>
      </c>
      <c r="M303" s="183">
        <v>0.8</v>
      </c>
      <c r="N303" s="183">
        <v>0</v>
      </c>
      <c r="O303" s="183">
        <v>0</v>
      </c>
      <c r="P303" s="186">
        <v>0</v>
      </c>
      <c r="Q303" s="183">
        <v>0</v>
      </c>
    </row>
    <row r="304" spans="1:17" s="178" customFormat="1" ht="22.5" customHeight="1">
      <c r="A304" s="180" t="s">
        <v>496</v>
      </c>
      <c r="B304" s="180" t="s">
        <v>158</v>
      </c>
      <c r="C304" s="180" t="s">
        <v>75</v>
      </c>
      <c r="D304" s="181" t="s">
        <v>503</v>
      </c>
      <c r="E304" s="182">
        <v>5010</v>
      </c>
      <c r="F304" s="182">
        <v>5010</v>
      </c>
      <c r="G304" s="183">
        <v>0</v>
      </c>
      <c r="H304" s="183">
        <v>0</v>
      </c>
      <c r="I304" s="183">
        <v>0</v>
      </c>
      <c r="J304" s="183">
        <v>0</v>
      </c>
      <c r="K304" s="183">
        <v>0</v>
      </c>
      <c r="L304" s="183">
        <v>0</v>
      </c>
      <c r="M304" s="183">
        <v>0</v>
      </c>
      <c r="N304" s="183">
        <v>10</v>
      </c>
      <c r="O304" s="183">
        <v>0</v>
      </c>
      <c r="P304" s="186">
        <v>0</v>
      </c>
      <c r="Q304" s="183">
        <v>5000</v>
      </c>
    </row>
    <row r="305" spans="1:17" s="178" customFormat="1" ht="22.5" customHeight="1">
      <c r="A305" s="180" t="s">
        <v>494</v>
      </c>
      <c r="B305" s="180" t="s">
        <v>75</v>
      </c>
      <c r="C305" s="180"/>
      <c r="D305" s="181" t="s">
        <v>504</v>
      </c>
      <c r="E305" s="182">
        <v>740</v>
      </c>
      <c r="F305" s="182">
        <v>740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740</v>
      </c>
      <c r="O305" s="183">
        <v>0</v>
      </c>
      <c r="P305" s="186">
        <v>0</v>
      </c>
      <c r="Q305" s="183">
        <v>0</v>
      </c>
    </row>
    <row r="306" spans="1:17" s="178" customFormat="1" ht="22.5" customHeight="1">
      <c r="A306" s="180" t="s">
        <v>496</v>
      </c>
      <c r="B306" s="180" t="s">
        <v>260</v>
      </c>
      <c r="C306" s="180" t="s">
        <v>32</v>
      </c>
      <c r="D306" s="181" t="s">
        <v>505</v>
      </c>
      <c r="E306" s="182">
        <v>740</v>
      </c>
      <c r="F306" s="182">
        <v>740</v>
      </c>
      <c r="G306" s="183">
        <v>0</v>
      </c>
      <c r="H306" s="183">
        <v>0</v>
      </c>
      <c r="I306" s="183">
        <v>0</v>
      </c>
      <c r="J306" s="183">
        <v>0</v>
      </c>
      <c r="K306" s="183">
        <v>0</v>
      </c>
      <c r="L306" s="183">
        <v>0</v>
      </c>
      <c r="M306" s="183">
        <v>0</v>
      </c>
      <c r="N306" s="183">
        <v>740</v>
      </c>
      <c r="O306" s="183">
        <v>0</v>
      </c>
      <c r="P306" s="186">
        <v>0</v>
      </c>
      <c r="Q306" s="183">
        <v>0</v>
      </c>
    </row>
    <row r="307" spans="1:17" s="178" customFormat="1" ht="22.5" customHeight="1">
      <c r="A307" s="180" t="s">
        <v>122</v>
      </c>
      <c r="B307" s="180"/>
      <c r="C307" s="180"/>
      <c r="D307" s="181" t="s">
        <v>123</v>
      </c>
      <c r="E307" s="182">
        <v>1233.83</v>
      </c>
      <c r="F307" s="182">
        <v>1217.17</v>
      </c>
      <c r="G307" s="183">
        <v>16.66</v>
      </c>
      <c r="H307" s="183">
        <v>7.96</v>
      </c>
      <c r="I307" s="183">
        <v>5.1</v>
      </c>
      <c r="J307" s="183">
        <v>4.71</v>
      </c>
      <c r="K307" s="183">
        <v>2.34</v>
      </c>
      <c r="L307" s="183">
        <v>0</v>
      </c>
      <c r="M307" s="183">
        <v>3.72</v>
      </c>
      <c r="N307" s="183">
        <v>10</v>
      </c>
      <c r="O307" s="183">
        <v>0</v>
      </c>
      <c r="P307" s="186">
        <v>1200</v>
      </c>
      <c r="Q307" s="183">
        <v>0</v>
      </c>
    </row>
    <row r="308" spans="1:17" s="178" customFormat="1" ht="22.5" customHeight="1">
      <c r="A308" s="180" t="s">
        <v>506</v>
      </c>
      <c r="B308" s="180" t="s">
        <v>71</v>
      </c>
      <c r="C308" s="180"/>
      <c r="D308" s="181" t="s">
        <v>507</v>
      </c>
      <c r="E308" s="182">
        <v>1217.17</v>
      </c>
      <c r="F308" s="182">
        <v>1217.17</v>
      </c>
      <c r="G308" s="183">
        <v>0</v>
      </c>
      <c r="H308" s="183">
        <v>0</v>
      </c>
      <c r="I308" s="183">
        <v>0</v>
      </c>
      <c r="J308" s="183">
        <v>3.12</v>
      </c>
      <c r="K308" s="183">
        <v>2.34</v>
      </c>
      <c r="L308" s="183">
        <v>0</v>
      </c>
      <c r="M308" s="183">
        <v>1.72</v>
      </c>
      <c r="N308" s="183">
        <v>10</v>
      </c>
      <c r="O308" s="183">
        <v>0</v>
      </c>
      <c r="P308" s="186">
        <v>1200</v>
      </c>
      <c r="Q308" s="183">
        <v>0</v>
      </c>
    </row>
    <row r="309" spans="1:17" s="178" customFormat="1" ht="22.5" customHeight="1">
      <c r="A309" s="180" t="s">
        <v>508</v>
      </c>
      <c r="B309" s="180" t="s">
        <v>181</v>
      </c>
      <c r="C309" s="180" t="s">
        <v>32</v>
      </c>
      <c r="D309" s="181" t="s">
        <v>509</v>
      </c>
      <c r="E309" s="182">
        <v>17.17</v>
      </c>
      <c r="F309" s="182">
        <v>17.17</v>
      </c>
      <c r="G309" s="183">
        <v>0</v>
      </c>
      <c r="H309" s="183">
        <v>0</v>
      </c>
      <c r="I309" s="183">
        <v>0</v>
      </c>
      <c r="J309" s="183">
        <v>3.12</v>
      </c>
      <c r="K309" s="183">
        <v>2.34</v>
      </c>
      <c r="L309" s="183">
        <v>0</v>
      </c>
      <c r="M309" s="183">
        <v>1.72</v>
      </c>
      <c r="N309" s="183">
        <v>10</v>
      </c>
      <c r="O309" s="183">
        <v>0</v>
      </c>
      <c r="P309" s="186">
        <v>0</v>
      </c>
      <c r="Q309" s="183">
        <v>0</v>
      </c>
    </row>
    <row r="310" spans="1:17" s="178" customFormat="1" ht="22.5" customHeight="1">
      <c r="A310" s="180" t="s">
        <v>508</v>
      </c>
      <c r="B310" s="180" t="s">
        <v>181</v>
      </c>
      <c r="C310" s="180" t="s">
        <v>75</v>
      </c>
      <c r="D310" s="181" t="s">
        <v>510</v>
      </c>
      <c r="E310" s="182">
        <v>1200</v>
      </c>
      <c r="F310" s="182">
        <v>1200</v>
      </c>
      <c r="G310" s="183">
        <v>0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183">
        <v>0</v>
      </c>
      <c r="P310" s="186">
        <v>1200</v>
      </c>
      <c r="Q310" s="183">
        <v>0</v>
      </c>
    </row>
    <row r="311" spans="1:17" s="178" customFormat="1" ht="22.5" customHeight="1">
      <c r="A311" s="180" t="s">
        <v>506</v>
      </c>
      <c r="B311" s="180" t="s">
        <v>39</v>
      </c>
      <c r="C311" s="180"/>
      <c r="D311" s="181" t="s">
        <v>511</v>
      </c>
      <c r="E311" s="182">
        <v>16.66</v>
      </c>
      <c r="F311" s="182">
        <v>0</v>
      </c>
      <c r="G311" s="183">
        <v>16.66</v>
      </c>
      <c r="H311" s="183">
        <v>7.96</v>
      </c>
      <c r="I311" s="183">
        <v>5.1</v>
      </c>
      <c r="J311" s="183">
        <v>1.6</v>
      </c>
      <c r="K311" s="183">
        <v>0</v>
      </c>
      <c r="L311" s="183">
        <v>0</v>
      </c>
      <c r="M311" s="183">
        <v>2</v>
      </c>
      <c r="N311" s="183">
        <v>0</v>
      </c>
      <c r="O311" s="183">
        <v>0</v>
      </c>
      <c r="P311" s="186">
        <v>0</v>
      </c>
      <c r="Q311" s="183">
        <v>0</v>
      </c>
    </row>
    <row r="312" spans="1:17" s="178" customFormat="1" ht="22.5" customHeight="1">
      <c r="A312" s="180" t="s">
        <v>508</v>
      </c>
      <c r="B312" s="180" t="s">
        <v>320</v>
      </c>
      <c r="C312" s="180" t="s">
        <v>32</v>
      </c>
      <c r="D312" s="181" t="s">
        <v>512</v>
      </c>
      <c r="E312" s="182">
        <v>16.66</v>
      </c>
      <c r="F312" s="182">
        <v>0</v>
      </c>
      <c r="G312" s="183">
        <v>16.66</v>
      </c>
      <c r="H312" s="183">
        <v>7.96</v>
      </c>
      <c r="I312" s="183">
        <v>5.1</v>
      </c>
      <c r="J312" s="183">
        <v>1.6</v>
      </c>
      <c r="K312" s="183">
        <v>0</v>
      </c>
      <c r="L312" s="183">
        <v>0</v>
      </c>
      <c r="M312" s="183">
        <v>2</v>
      </c>
      <c r="N312" s="183">
        <v>0</v>
      </c>
      <c r="O312" s="183">
        <v>0</v>
      </c>
      <c r="P312" s="186">
        <v>0</v>
      </c>
      <c r="Q312" s="183">
        <v>0</v>
      </c>
    </row>
    <row r="313" spans="1:17" s="178" customFormat="1" ht="22.5" customHeight="1">
      <c r="A313" s="180" t="s">
        <v>124</v>
      </c>
      <c r="B313" s="180"/>
      <c r="C313" s="180"/>
      <c r="D313" s="181" t="s">
        <v>125</v>
      </c>
      <c r="E313" s="182">
        <v>430.68</v>
      </c>
      <c r="F313" s="182">
        <v>430.68</v>
      </c>
      <c r="G313" s="183">
        <v>0</v>
      </c>
      <c r="H313" s="183">
        <v>121.42</v>
      </c>
      <c r="I313" s="183">
        <v>72.22</v>
      </c>
      <c r="J313" s="183">
        <v>22.84</v>
      </c>
      <c r="K313" s="183">
        <v>0</v>
      </c>
      <c r="L313" s="183">
        <v>0</v>
      </c>
      <c r="M313" s="183">
        <v>15.2</v>
      </c>
      <c r="N313" s="183">
        <v>199</v>
      </c>
      <c r="O313" s="183">
        <v>0</v>
      </c>
      <c r="P313" s="186">
        <v>0</v>
      </c>
      <c r="Q313" s="183">
        <v>0</v>
      </c>
    </row>
    <row r="314" spans="1:17" s="178" customFormat="1" ht="22.5" customHeight="1">
      <c r="A314" s="180" t="s">
        <v>513</v>
      </c>
      <c r="B314" s="180" t="s">
        <v>60</v>
      </c>
      <c r="C314" s="180"/>
      <c r="D314" s="181" t="s">
        <v>514</v>
      </c>
      <c r="E314" s="182">
        <v>330.68</v>
      </c>
      <c r="F314" s="182">
        <v>330.68</v>
      </c>
      <c r="G314" s="183">
        <v>0</v>
      </c>
      <c r="H314" s="183">
        <v>121.42</v>
      </c>
      <c r="I314" s="183">
        <v>72.22</v>
      </c>
      <c r="J314" s="183">
        <v>22.84</v>
      </c>
      <c r="K314" s="183">
        <v>0</v>
      </c>
      <c r="L314" s="183">
        <v>0</v>
      </c>
      <c r="M314" s="183">
        <v>15.2</v>
      </c>
      <c r="N314" s="183">
        <v>99</v>
      </c>
      <c r="O314" s="183">
        <v>0</v>
      </c>
      <c r="P314" s="186">
        <v>0</v>
      </c>
      <c r="Q314" s="183">
        <v>0</v>
      </c>
    </row>
    <row r="315" spans="1:17" s="178" customFormat="1" ht="22.5" customHeight="1">
      <c r="A315" s="180" t="s">
        <v>515</v>
      </c>
      <c r="B315" s="180" t="s">
        <v>163</v>
      </c>
      <c r="C315" s="180" t="s">
        <v>32</v>
      </c>
      <c r="D315" s="181" t="s">
        <v>516</v>
      </c>
      <c r="E315" s="182">
        <v>11</v>
      </c>
      <c r="F315" s="182">
        <v>11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11</v>
      </c>
      <c r="O315" s="183">
        <v>0</v>
      </c>
      <c r="P315" s="186">
        <v>0</v>
      </c>
      <c r="Q315" s="183">
        <v>0</v>
      </c>
    </row>
    <row r="316" spans="1:17" s="178" customFormat="1" ht="22.5" customHeight="1">
      <c r="A316" s="180" t="s">
        <v>515</v>
      </c>
      <c r="B316" s="180" t="s">
        <v>163</v>
      </c>
      <c r="C316" s="180" t="s">
        <v>60</v>
      </c>
      <c r="D316" s="181" t="s">
        <v>517</v>
      </c>
      <c r="E316" s="182">
        <v>88</v>
      </c>
      <c r="F316" s="182">
        <v>88</v>
      </c>
      <c r="G316" s="183">
        <v>0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88</v>
      </c>
      <c r="O316" s="183">
        <v>0</v>
      </c>
      <c r="P316" s="186">
        <v>0</v>
      </c>
      <c r="Q316" s="183">
        <v>0</v>
      </c>
    </row>
    <row r="317" spans="1:17" s="178" customFormat="1" ht="22.5" customHeight="1">
      <c r="A317" s="180" t="s">
        <v>515</v>
      </c>
      <c r="B317" s="180" t="s">
        <v>163</v>
      </c>
      <c r="C317" s="180" t="s">
        <v>185</v>
      </c>
      <c r="D317" s="181" t="s">
        <v>518</v>
      </c>
      <c r="E317" s="182">
        <v>231.68</v>
      </c>
      <c r="F317" s="182">
        <v>231.68</v>
      </c>
      <c r="G317" s="183">
        <v>0</v>
      </c>
      <c r="H317" s="183">
        <v>121.42</v>
      </c>
      <c r="I317" s="183">
        <v>72.22</v>
      </c>
      <c r="J317" s="183">
        <v>22.84</v>
      </c>
      <c r="K317" s="183">
        <v>0</v>
      </c>
      <c r="L317" s="183">
        <v>0</v>
      </c>
      <c r="M317" s="183">
        <v>15.2</v>
      </c>
      <c r="N317" s="183">
        <v>0</v>
      </c>
      <c r="O317" s="183">
        <v>0</v>
      </c>
      <c r="P317" s="186">
        <v>0</v>
      </c>
      <c r="Q317" s="183">
        <v>0</v>
      </c>
    </row>
    <row r="318" spans="1:17" s="178" customFormat="1" ht="22.5" customHeight="1">
      <c r="A318" s="180" t="s">
        <v>513</v>
      </c>
      <c r="B318" s="180" t="s">
        <v>75</v>
      </c>
      <c r="C318" s="180"/>
      <c r="D318" s="181" t="s">
        <v>519</v>
      </c>
      <c r="E318" s="182">
        <v>100</v>
      </c>
      <c r="F318" s="182">
        <v>100</v>
      </c>
      <c r="G318" s="183">
        <v>0</v>
      </c>
      <c r="H318" s="183">
        <v>0</v>
      </c>
      <c r="I318" s="183">
        <v>0</v>
      </c>
      <c r="J318" s="183">
        <v>0</v>
      </c>
      <c r="K318" s="183">
        <v>0</v>
      </c>
      <c r="L318" s="183">
        <v>0</v>
      </c>
      <c r="M318" s="183">
        <v>0</v>
      </c>
      <c r="N318" s="183">
        <v>100</v>
      </c>
      <c r="O318" s="183">
        <v>0</v>
      </c>
      <c r="P318" s="186">
        <v>0</v>
      </c>
      <c r="Q318" s="183">
        <v>0</v>
      </c>
    </row>
    <row r="319" spans="1:17" s="178" customFormat="1" ht="22.5" customHeight="1">
      <c r="A319" s="180" t="s">
        <v>515</v>
      </c>
      <c r="B319" s="180" t="s">
        <v>260</v>
      </c>
      <c r="C319" s="180" t="s">
        <v>75</v>
      </c>
      <c r="D319" s="181" t="s">
        <v>520</v>
      </c>
      <c r="E319" s="182">
        <v>100</v>
      </c>
      <c r="F319" s="182">
        <v>100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100</v>
      </c>
      <c r="O319" s="183">
        <v>0</v>
      </c>
      <c r="P319" s="186">
        <v>0</v>
      </c>
      <c r="Q319" s="183">
        <v>0</v>
      </c>
    </row>
    <row r="320" spans="1:17" s="178" customFormat="1" ht="22.5" customHeight="1">
      <c r="A320" s="180" t="s">
        <v>126</v>
      </c>
      <c r="B320" s="180"/>
      <c r="C320" s="180"/>
      <c r="D320" s="181" t="s">
        <v>127</v>
      </c>
      <c r="E320" s="182">
        <v>3555.52</v>
      </c>
      <c r="F320" s="182">
        <v>3555.52</v>
      </c>
      <c r="G320" s="183">
        <v>0</v>
      </c>
      <c r="H320" s="183">
        <v>999.56</v>
      </c>
      <c r="I320" s="183">
        <v>319.56</v>
      </c>
      <c r="J320" s="183">
        <v>223.44</v>
      </c>
      <c r="K320" s="183">
        <v>0</v>
      </c>
      <c r="L320" s="183">
        <v>0</v>
      </c>
      <c r="M320" s="183">
        <v>64.14</v>
      </c>
      <c r="N320" s="183">
        <v>172</v>
      </c>
      <c r="O320" s="183">
        <v>6.34</v>
      </c>
      <c r="P320" s="186">
        <v>1770.49</v>
      </c>
      <c r="Q320" s="183">
        <v>0</v>
      </c>
    </row>
    <row r="321" spans="1:17" s="178" customFormat="1" ht="22.5" customHeight="1">
      <c r="A321" s="180" t="s">
        <v>521</v>
      </c>
      <c r="B321" s="180" t="s">
        <v>32</v>
      </c>
      <c r="C321" s="180"/>
      <c r="D321" s="181" t="s">
        <v>522</v>
      </c>
      <c r="E321" s="182">
        <v>3483.52</v>
      </c>
      <c r="F321" s="182">
        <v>3483.52</v>
      </c>
      <c r="G321" s="183">
        <v>0</v>
      </c>
      <c r="H321" s="183">
        <v>999.56</v>
      </c>
      <c r="I321" s="183">
        <v>319.56</v>
      </c>
      <c r="J321" s="183">
        <v>223.44</v>
      </c>
      <c r="K321" s="183">
        <v>0</v>
      </c>
      <c r="L321" s="183">
        <v>0</v>
      </c>
      <c r="M321" s="183">
        <v>64.14</v>
      </c>
      <c r="N321" s="183">
        <v>100</v>
      </c>
      <c r="O321" s="183">
        <v>6.34</v>
      </c>
      <c r="P321" s="186">
        <v>1770.49</v>
      </c>
      <c r="Q321" s="183">
        <v>0</v>
      </c>
    </row>
    <row r="322" spans="1:17" s="178" customFormat="1" ht="22.5" customHeight="1">
      <c r="A322" s="180" t="s">
        <v>523</v>
      </c>
      <c r="B322" s="180" t="s">
        <v>158</v>
      </c>
      <c r="C322" s="180" t="s">
        <v>32</v>
      </c>
      <c r="D322" s="181" t="s">
        <v>524</v>
      </c>
      <c r="E322" s="182">
        <v>3226.67</v>
      </c>
      <c r="F322" s="182">
        <v>3226.67</v>
      </c>
      <c r="G322" s="183">
        <v>0</v>
      </c>
      <c r="H322" s="183">
        <v>999.56</v>
      </c>
      <c r="I322" s="183">
        <v>319.56</v>
      </c>
      <c r="J322" s="183">
        <v>223.44</v>
      </c>
      <c r="K322" s="183">
        <v>0</v>
      </c>
      <c r="L322" s="183">
        <v>0</v>
      </c>
      <c r="M322" s="183">
        <v>64.14</v>
      </c>
      <c r="N322" s="183">
        <v>0</v>
      </c>
      <c r="O322" s="183">
        <v>6.34</v>
      </c>
      <c r="P322" s="186">
        <v>1613.64</v>
      </c>
      <c r="Q322" s="183">
        <v>0</v>
      </c>
    </row>
    <row r="323" spans="1:17" s="178" customFormat="1" ht="22.5" customHeight="1">
      <c r="A323" s="180" t="s">
        <v>523</v>
      </c>
      <c r="B323" s="180" t="s">
        <v>158</v>
      </c>
      <c r="C323" s="180" t="s">
        <v>60</v>
      </c>
      <c r="D323" s="181" t="s">
        <v>525</v>
      </c>
      <c r="E323" s="182">
        <v>156.85</v>
      </c>
      <c r="F323" s="182">
        <v>156.85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0</v>
      </c>
      <c r="P323" s="186">
        <v>156.85</v>
      </c>
      <c r="Q323" s="183">
        <v>0</v>
      </c>
    </row>
    <row r="324" spans="1:17" s="178" customFormat="1" ht="22.5" customHeight="1">
      <c r="A324" s="180" t="s">
        <v>523</v>
      </c>
      <c r="B324" s="180" t="s">
        <v>158</v>
      </c>
      <c r="C324" s="180" t="s">
        <v>37</v>
      </c>
      <c r="D324" s="181" t="s">
        <v>526</v>
      </c>
      <c r="E324" s="182">
        <v>100</v>
      </c>
      <c r="F324" s="182">
        <v>100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100</v>
      </c>
      <c r="O324" s="183">
        <v>0</v>
      </c>
      <c r="P324" s="186">
        <v>0</v>
      </c>
      <c r="Q324" s="183">
        <v>0</v>
      </c>
    </row>
    <row r="325" spans="1:17" s="178" customFormat="1" ht="22.5" customHeight="1">
      <c r="A325" s="180" t="s">
        <v>521</v>
      </c>
      <c r="B325" s="180" t="s">
        <v>71</v>
      </c>
      <c r="C325" s="180"/>
      <c r="D325" s="181" t="s">
        <v>527</v>
      </c>
      <c r="E325" s="182">
        <v>72</v>
      </c>
      <c r="F325" s="182">
        <v>72</v>
      </c>
      <c r="G325" s="183">
        <v>0</v>
      </c>
      <c r="H325" s="183">
        <v>0</v>
      </c>
      <c r="I325" s="183">
        <v>0</v>
      </c>
      <c r="J325" s="183">
        <v>0</v>
      </c>
      <c r="K325" s="183">
        <v>0</v>
      </c>
      <c r="L325" s="183">
        <v>0</v>
      </c>
      <c r="M325" s="183">
        <v>0</v>
      </c>
      <c r="N325" s="183">
        <v>72</v>
      </c>
      <c r="O325" s="183">
        <v>0</v>
      </c>
      <c r="P325" s="186">
        <v>0</v>
      </c>
      <c r="Q325" s="183">
        <v>0</v>
      </c>
    </row>
    <row r="326" spans="1:17" s="178" customFormat="1" ht="22.5" customHeight="1">
      <c r="A326" s="180" t="s">
        <v>523</v>
      </c>
      <c r="B326" s="180" t="s">
        <v>181</v>
      </c>
      <c r="C326" s="180" t="s">
        <v>75</v>
      </c>
      <c r="D326" s="181" t="s">
        <v>528</v>
      </c>
      <c r="E326" s="182">
        <v>72</v>
      </c>
      <c r="F326" s="182">
        <v>72</v>
      </c>
      <c r="G326" s="183">
        <v>0</v>
      </c>
      <c r="H326" s="183">
        <v>0</v>
      </c>
      <c r="I326" s="183">
        <v>0</v>
      </c>
      <c r="J326" s="183">
        <v>0</v>
      </c>
      <c r="K326" s="183">
        <v>0</v>
      </c>
      <c r="L326" s="183">
        <v>0</v>
      </c>
      <c r="M326" s="183">
        <v>0</v>
      </c>
      <c r="N326" s="183">
        <v>72</v>
      </c>
      <c r="O326" s="183">
        <v>0</v>
      </c>
      <c r="P326" s="186">
        <v>0</v>
      </c>
      <c r="Q326" s="183">
        <v>0</v>
      </c>
    </row>
    <row r="327" spans="1:17" s="178" customFormat="1" ht="22.5" customHeight="1">
      <c r="A327" s="180" t="s">
        <v>128</v>
      </c>
      <c r="B327" s="180"/>
      <c r="C327" s="180"/>
      <c r="D327" s="181" t="s">
        <v>129</v>
      </c>
      <c r="E327" s="182">
        <v>21559.37</v>
      </c>
      <c r="F327" s="182">
        <v>21184.71</v>
      </c>
      <c r="G327" s="183">
        <v>374.66</v>
      </c>
      <c r="H327" s="183">
        <v>0</v>
      </c>
      <c r="I327" s="183">
        <v>0</v>
      </c>
      <c r="J327" s="183">
        <v>0</v>
      </c>
      <c r="K327" s="183">
        <v>5121.97</v>
      </c>
      <c r="L327" s="183">
        <v>0</v>
      </c>
      <c r="M327" s="183">
        <v>0</v>
      </c>
      <c r="N327" s="183">
        <v>0</v>
      </c>
      <c r="O327" s="183">
        <v>0</v>
      </c>
      <c r="P327" s="186">
        <v>437.39</v>
      </c>
      <c r="Q327" s="183">
        <v>16000</v>
      </c>
    </row>
    <row r="328" spans="1:17" s="178" customFormat="1" ht="22.5" customHeight="1">
      <c r="A328" s="180" t="s">
        <v>529</v>
      </c>
      <c r="B328" s="180" t="s">
        <v>32</v>
      </c>
      <c r="C328" s="180"/>
      <c r="D328" s="181" t="s">
        <v>530</v>
      </c>
      <c r="E328" s="182">
        <v>16000</v>
      </c>
      <c r="F328" s="182">
        <v>16000</v>
      </c>
      <c r="G328" s="183">
        <v>0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183">
        <v>0</v>
      </c>
      <c r="P328" s="186">
        <v>0</v>
      </c>
      <c r="Q328" s="183">
        <v>16000</v>
      </c>
    </row>
    <row r="329" spans="1:17" s="178" customFormat="1" ht="22.5" customHeight="1">
      <c r="A329" s="180" t="s">
        <v>531</v>
      </c>
      <c r="B329" s="180" t="s">
        <v>158</v>
      </c>
      <c r="C329" s="180" t="s">
        <v>75</v>
      </c>
      <c r="D329" s="181" t="s">
        <v>532</v>
      </c>
      <c r="E329" s="182">
        <v>16000</v>
      </c>
      <c r="F329" s="182">
        <v>16000</v>
      </c>
      <c r="G329" s="183">
        <v>0</v>
      </c>
      <c r="H329" s="183">
        <v>0</v>
      </c>
      <c r="I329" s="183">
        <v>0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183">
        <v>0</v>
      </c>
      <c r="P329" s="186">
        <v>0</v>
      </c>
      <c r="Q329" s="183">
        <v>16000</v>
      </c>
    </row>
    <row r="330" spans="1:17" s="178" customFormat="1" ht="22.5" customHeight="1">
      <c r="A330" s="180" t="s">
        <v>529</v>
      </c>
      <c r="B330" s="180" t="s">
        <v>60</v>
      </c>
      <c r="C330" s="180"/>
      <c r="D330" s="181" t="s">
        <v>533</v>
      </c>
      <c r="E330" s="182">
        <v>5559.37</v>
      </c>
      <c r="F330" s="182">
        <v>5184.71</v>
      </c>
      <c r="G330" s="183">
        <v>374.66</v>
      </c>
      <c r="H330" s="183">
        <v>0</v>
      </c>
      <c r="I330" s="183">
        <v>0</v>
      </c>
      <c r="J330" s="183">
        <v>0</v>
      </c>
      <c r="K330" s="183">
        <v>5121.97</v>
      </c>
      <c r="L330" s="183">
        <v>0</v>
      </c>
      <c r="M330" s="183">
        <v>0</v>
      </c>
      <c r="N330" s="183">
        <v>0</v>
      </c>
      <c r="O330" s="183">
        <v>0</v>
      </c>
      <c r="P330" s="186">
        <v>437.39</v>
      </c>
      <c r="Q330" s="183">
        <v>0</v>
      </c>
    </row>
    <row r="331" spans="1:17" s="178" customFormat="1" ht="22.5" customHeight="1">
      <c r="A331" s="180" t="s">
        <v>531</v>
      </c>
      <c r="B331" s="180" t="s">
        <v>163</v>
      </c>
      <c r="C331" s="180" t="s">
        <v>32</v>
      </c>
      <c r="D331" s="181" t="s">
        <v>534</v>
      </c>
      <c r="E331" s="182">
        <v>5559.37</v>
      </c>
      <c r="F331" s="182">
        <v>5184.71</v>
      </c>
      <c r="G331" s="183">
        <v>374.66</v>
      </c>
      <c r="H331" s="183">
        <v>0</v>
      </c>
      <c r="I331" s="183">
        <v>0</v>
      </c>
      <c r="J331" s="183">
        <v>0</v>
      </c>
      <c r="K331" s="183">
        <v>5121.97</v>
      </c>
      <c r="L331" s="183">
        <v>0</v>
      </c>
      <c r="M331" s="183">
        <v>0</v>
      </c>
      <c r="N331" s="183">
        <v>0</v>
      </c>
      <c r="O331" s="183">
        <v>0</v>
      </c>
      <c r="P331" s="186">
        <v>437.39</v>
      </c>
      <c r="Q331" s="183">
        <v>0</v>
      </c>
    </row>
    <row r="332" spans="1:17" s="178" customFormat="1" ht="22.5" customHeight="1">
      <c r="A332" s="180" t="s">
        <v>130</v>
      </c>
      <c r="B332" s="180"/>
      <c r="C332" s="180"/>
      <c r="D332" s="181" t="s">
        <v>131</v>
      </c>
      <c r="E332" s="182">
        <v>1360.55</v>
      </c>
      <c r="F332" s="182">
        <v>1360.55</v>
      </c>
      <c r="G332" s="183">
        <v>0</v>
      </c>
      <c r="H332" s="183">
        <v>161.71</v>
      </c>
      <c r="I332" s="183">
        <v>111.74</v>
      </c>
      <c r="J332" s="183">
        <v>31.85</v>
      </c>
      <c r="K332" s="183">
        <v>0</v>
      </c>
      <c r="L332" s="183">
        <v>0</v>
      </c>
      <c r="M332" s="183">
        <v>66.4</v>
      </c>
      <c r="N332" s="183">
        <v>843</v>
      </c>
      <c r="O332" s="183">
        <v>0</v>
      </c>
      <c r="P332" s="186">
        <v>145.84</v>
      </c>
      <c r="Q332" s="183">
        <v>0</v>
      </c>
    </row>
    <row r="333" spans="1:17" s="178" customFormat="1" ht="22.5" customHeight="1">
      <c r="A333" s="180" t="s">
        <v>535</v>
      </c>
      <c r="B333" s="180" t="s">
        <v>32</v>
      </c>
      <c r="C333" s="180"/>
      <c r="D333" s="181" t="s">
        <v>536</v>
      </c>
      <c r="E333" s="182">
        <v>930.55</v>
      </c>
      <c r="F333" s="182">
        <v>930.55</v>
      </c>
      <c r="G333" s="183">
        <v>0</v>
      </c>
      <c r="H333" s="183">
        <v>161.71</v>
      </c>
      <c r="I333" s="183">
        <v>111.74</v>
      </c>
      <c r="J333" s="183">
        <v>31.85</v>
      </c>
      <c r="K333" s="183">
        <v>0</v>
      </c>
      <c r="L333" s="183">
        <v>0</v>
      </c>
      <c r="M333" s="183">
        <v>66.4</v>
      </c>
      <c r="N333" s="183">
        <v>413</v>
      </c>
      <c r="O333" s="183">
        <v>0</v>
      </c>
      <c r="P333" s="186">
        <v>145.84</v>
      </c>
      <c r="Q333" s="183">
        <v>0</v>
      </c>
    </row>
    <row r="334" spans="1:17" s="178" customFormat="1" ht="22.5" customHeight="1">
      <c r="A334" s="180" t="s">
        <v>537</v>
      </c>
      <c r="B334" s="180" t="s">
        <v>158</v>
      </c>
      <c r="C334" s="180" t="s">
        <v>32</v>
      </c>
      <c r="D334" s="181" t="s">
        <v>249</v>
      </c>
      <c r="E334" s="182">
        <v>386.78</v>
      </c>
      <c r="F334" s="182">
        <v>386.78</v>
      </c>
      <c r="G334" s="183">
        <v>0</v>
      </c>
      <c r="H334" s="183">
        <v>161.71</v>
      </c>
      <c r="I334" s="183">
        <v>111.74</v>
      </c>
      <c r="J334" s="183">
        <v>31.85</v>
      </c>
      <c r="K334" s="183">
        <v>0</v>
      </c>
      <c r="L334" s="183">
        <v>0</v>
      </c>
      <c r="M334" s="183">
        <v>66.4</v>
      </c>
      <c r="N334" s="183">
        <v>0</v>
      </c>
      <c r="O334" s="183">
        <v>0</v>
      </c>
      <c r="P334" s="186">
        <v>15.08</v>
      </c>
      <c r="Q334" s="183">
        <v>0</v>
      </c>
    </row>
    <row r="335" spans="1:17" s="178" customFormat="1" ht="22.5" customHeight="1">
      <c r="A335" s="180" t="s">
        <v>537</v>
      </c>
      <c r="B335" s="180" t="s">
        <v>158</v>
      </c>
      <c r="C335" s="180" t="s">
        <v>37</v>
      </c>
      <c r="D335" s="181" t="s">
        <v>538</v>
      </c>
      <c r="E335" s="182">
        <v>179</v>
      </c>
      <c r="F335" s="182">
        <v>179</v>
      </c>
      <c r="G335" s="183">
        <v>0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179</v>
      </c>
      <c r="O335" s="183">
        <v>0</v>
      </c>
      <c r="P335" s="186">
        <v>0</v>
      </c>
      <c r="Q335" s="183">
        <v>0</v>
      </c>
    </row>
    <row r="336" spans="1:17" s="178" customFormat="1" ht="22.5" customHeight="1">
      <c r="A336" s="180" t="s">
        <v>537</v>
      </c>
      <c r="B336" s="180" t="s">
        <v>158</v>
      </c>
      <c r="C336" s="180" t="s">
        <v>41</v>
      </c>
      <c r="D336" s="181" t="s">
        <v>539</v>
      </c>
      <c r="E336" s="182">
        <v>364.76</v>
      </c>
      <c r="F336" s="182">
        <v>364.76</v>
      </c>
      <c r="G336" s="183">
        <v>0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234</v>
      </c>
      <c r="O336" s="183">
        <v>0</v>
      </c>
      <c r="P336" s="186">
        <v>130.76</v>
      </c>
      <c r="Q336" s="183">
        <v>0</v>
      </c>
    </row>
    <row r="337" spans="1:17" s="178" customFormat="1" ht="22.5" customHeight="1">
      <c r="A337" s="180" t="s">
        <v>535</v>
      </c>
      <c r="B337" s="180" t="s">
        <v>60</v>
      </c>
      <c r="C337" s="180"/>
      <c r="D337" s="181" t="s">
        <v>540</v>
      </c>
      <c r="E337" s="182">
        <v>430</v>
      </c>
      <c r="F337" s="182">
        <v>430</v>
      </c>
      <c r="G337" s="183">
        <v>0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430</v>
      </c>
      <c r="O337" s="183">
        <v>0</v>
      </c>
      <c r="P337" s="186">
        <v>0</v>
      </c>
      <c r="Q337" s="183">
        <v>0</v>
      </c>
    </row>
    <row r="338" spans="1:17" s="178" customFormat="1" ht="22.5" customHeight="1">
      <c r="A338" s="180" t="s">
        <v>537</v>
      </c>
      <c r="B338" s="180" t="s">
        <v>163</v>
      </c>
      <c r="C338" s="180" t="s">
        <v>75</v>
      </c>
      <c r="D338" s="181" t="s">
        <v>541</v>
      </c>
      <c r="E338" s="182">
        <v>430</v>
      </c>
      <c r="F338" s="182">
        <v>430</v>
      </c>
      <c r="G338" s="183">
        <v>0</v>
      </c>
      <c r="H338" s="183">
        <v>0</v>
      </c>
      <c r="I338" s="183">
        <v>0</v>
      </c>
      <c r="J338" s="183">
        <v>0</v>
      </c>
      <c r="K338" s="183">
        <v>0</v>
      </c>
      <c r="L338" s="183">
        <v>0</v>
      </c>
      <c r="M338" s="183">
        <v>0</v>
      </c>
      <c r="N338" s="183">
        <v>430</v>
      </c>
      <c r="O338" s="183">
        <v>0</v>
      </c>
      <c r="P338" s="186">
        <v>0</v>
      </c>
      <c r="Q338" s="183">
        <v>0</v>
      </c>
    </row>
    <row r="339" spans="1:17" s="178" customFormat="1" ht="22.5" customHeight="1">
      <c r="A339" s="180" t="s">
        <v>132</v>
      </c>
      <c r="B339" s="180"/>
      <c r="C339" s="180"/>
      <c r="D339" s="181" t="s">
        <v>133</v>
      </c>
      <c r="E339" s="182">
        <v>4000</v>
      </c>
      <c r="F339" s="182">
        <v>4000</v>
      </c>
      <c r="G339" s="183">
        <v>0</v>
      </c>
      <c r="H339" s="183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4000</v>
      </c>
      <c r="O339" s="183">
        <v>0</v>
      </c>
      <c r="P339" s="186">
        <v>0</v>
      </c>
      <c r="Q339" s="183">
        <v>0</v>
      </c>
    </row>
    <row r="340" spans="1:17" s="178" customFormat="1" ht="22.5" customHeight="1">
      <c r="A340" s="180" t="s">
        <v>542</v>
      </c>
      <c r="B340" s="180"/>
      <c r="C340" s="180"/>
      <c r="D340" s="181" t="s">
        <v>543</v>
      </c>
      <c r="E340" s="182">
        <v>4000</v>
      </c>
      <c r="F340" s="182">
        <v>4000</v>
      </c>
      <c r="G340" s="183">
        <v>0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4000</v>
      </c>
      <c r="O340" s="183">
        <v>0</v>
      </c>
      <c r="P340" s="186">
        <v>0</v>
      </c>
      <c r="Q340" s="183">
        <v>0</v>
      </c>
    </row>
    <row r="341" spans="1:17" s="178" customFormat="1" ht="22.5" customHeight="1">
      <c r="A341" s="180" t="s">
        <v>544</v>
      </c>
      <c r="B341" s="180" t="s">
        <v>545</v>
      </c>
      <c r="C341" s="180"/>
      <c r="D341" s="181" t="s">
        <v>546</v>
      </c>
      <c r="E341" s="182">
        <v>4000</v>
      </c>
      <c r="F341" s="182">
        <v>4000</v>
      </c>
      <c r="G341" s="183">
        <v>0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4000</v>
      </c>
      <c r="O341" s="183">
        <v>0</v>
      </c>
      <c r="P341" s="186">
        <v>0</v>
      </c>
      <c r="Q341" s="183">
        <v>0</v>
      </c>
    </row>
    <row r="342" spans="1:17" s="178" customFormat="1" ht="22.5" customHeight="1">
      <c r="A342" s="180" t="s">
        <v>134</v>
      </c>
      <c r="B342" s="180"/>
      <c r="C342" s="180"/>
      <c r="D342" s="181" t="s">
        <v>135</v>
      </c>
      <c r="E342" s="182">
        <v>10877.38</v>
      </c>
      <c r="F342" s="182">
        <v>10877.38</v>
      </c>
      <c r="G342" s="183">
        <v>0</v>
      </c>
      <c r="H342" s="183">
        <v>0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10877.38</v>
      </c>
      <c r="O342" s="183">
        <v>0</v>
      </c>
      <c r="P342" s="186">
        <v>0</v>
      </c>
      <c r="Q342" s="183">
        <v>0</v>
      </c>
    </row>
    <row r="343" spans="1:17" s="178" customFormat="1" ht="22.5" customHeight="1">
      <c r="A343" s="180" t="s">
        <v>547</v>
      </c>
      <c r="B343" s="180" t="s">
        <v>75</v>
      </c>
      <c r="C343" s="180"/>
      <c r="D343" s="181" t="s">
        <v>548</v>
      </c>
      <c r="E343" s="182">
        <v>10877.38</v>
      </c>
      <c r="F343" s="182">
        <v>10877.38</v>
      </c>
      <c r="G343" s="183">
        <v>0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10877.38</v>
      </c>
      <c r="O343" s="183">
        <v>0</v>
      </c>
      <c r="P343" s="186">
        <v>0</v>
      </c>
      <c r="Q343" s="183">
        <v>0</v>
      </c>
    </row>
    <row r="344" spans="1:17" s="178" customFormat="1" ht="22.5" customHeight="1">
      <c r="A344" s="180" t="s">
        <v>549</v>
      </c>
      <c r="B344" s="180" t="s">
        <v>260</v>
      </c>
      <c r="C344" s="180" t="s">
        <v>75</v>
      </c>
      <c r="D344" s="181" t="s">
        <v>550</v>
      </c>
      <c r="E344" s="182">
        <v>10877.38</v>
      </c>
      <c r="F344" s="182">
        <v>10877.38</v>
      </c>
      <c r="G344" s="183">
        <v>0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10877.38</v>
      </c>
      <c r="O344" s="183">
        <v>0</v>
      </c>
      <c r="P344" s="186">
        <v>0</v>
      </c>
      <c r="Q344" s="183">
        <v>0</v>
      </c>
    </row>
    <row r="345" spans="1:17" s="178" customFormat="1" ht="22.5" customHeight="1">
      <c r="A345" s="180" t="s">
        <v>136</v>
      </c>
      <c r="B345" s="180"/>
      <c r="C345" s="180"/>
      <c r="D345" s="181" t="s">
        <v>137</v>
      </c>
      <c r="E345" s="182">
        <v>6100</v>
      </c>
      <c r="F345" s="182">
        <v>6100</v>
      </c>
      <c r="G345" s="183">
        <v>0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6100</v>
      </c>
      <c r="O345" s="183">
        <v>0</v>
      </c>
      <c r="P345" s="186">
        <v>0</v>
      </c>
      <c r="Q345" s="183">
        <v>0</v>
      </c>
    </row>
    <row r="346" spans="1:17" s="178" customFormat="1" ht="22.5" customHeight="1">
      <c r="A346" s="180" t="s">
        <v>551</v>
      </c>
      <c r="B346" s="180" t="s">
        <v>165</v>
      </c>
      <c r="C346" s="180"/>
      <c r="D346" s="181" t="s">
        <v>552</v>
      </c>
      <c r="E346" s="182">
        <v>6100</v>
      </c>
      <c r="F346" s="182">
        <v>6100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6100</v>
      </c>
      <c r="O346" s="183">
        <v>0</v>
      </c>
      <c r="P346" s="186">
        <v>0</v>
      </c>
      <c r="Q346" s="183">
        <v>0</v>
      </c>
    </row>
    <row r="347" spans="1:17" s="178" customFormat="1" ht="22.5" customHeight="1">
      <c r="A347" s="180" t="s">
        <v>553</v>
      </c>
      <c r="B347" s="180" t="s">
        <v>170</v>
      </c>
      <c r="C347" s="180" t="s">
        <v>32</v>
      </c>
      <c r="D347" s="181" t="s">
        <v>554</v>
      </c>
      <c r="E347" s="182">
        <v>6100</v>
      </c>
      <c r="F347" s="182">
        <v>6100</v>
      </c>
      <c r="G347" s="183">
        <v>0</v>
      </c>
      <c r="H347" s="183">
        <v>0</v>
      </c>
      <c r="I347" s="183">
        <v>0</v>
      </c>
      <c r="J347" s="183">
        <v>0</v>
      </c>
      <c r="K347" s="183">
        <v>0</v>
      </c>
      <c r="L347" s="183">
        <v>0</v>
      </c>
      <c r="M347" s="183">
        <v>0</v>
      </c>
      <c r="N347" s="183">
        <v>6100</v>
      </c>
      <c r="O347" s="183">
        <v>0</v>
      </c>
      <c r="P347" s="186">
        <v>0</v>
      </c>
      <c r="Q347" s="183">
        <v>0</v>
      </c>
    </row>
    <row r="348" spans="1:19" s="144" customFormat="1" ht="30" customHeight="1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</row>
    <row r="349" spans="1:19" s="144" customFormat="1" ht="30" customHeight="1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</row>
    <row r="350" spans="1:19" s="144" customFormat="1" ht="30" customHeight="1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</row>
    <row r="351" spans="1:19" s="144" customFormat="1" ht="30" customHeight="1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</row>
    <row r="352" spans="1:19" s="144" customFormat="1" ht="30" customHeight="1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</row>
    <row r="353" spans="1:19" s="144" customFormat="1" ht="30" customHeight="1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</row>
    <row r="354" spans="1:19" s="144" customFormat="1" ht="30" customHeight="1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</row>
    <row r="355" spans="1:19" s="144" customFormat="1" ht="30" customHeight="1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</row>
    <row r="356" spans="1:19" s="144" customFormat="1" ht="30" customHeight="1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</row>
    <row r="357" spans="1:19" s="144" customFormat="1" ht="30" customHeight="1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</row>
    <row r="358" spans="1:19" s="144" customFormat="1" ht="30" customHeight="1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</row>
    <row r="359" spans="1:19" s="144" customFormat="1" ht="30" customHeight="1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</row>
    <row r="360" spans="1:19" s="144" customFormat="1" ht="30" customHeight="1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</row>
    <row r="361" spans="1:19" s="144" customFormat="1" ht="30" customHeight="1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</row>
    <row r="362" spans="1:19" s="144" customFormat="1" ht="30" customHeight="1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</row>
    <row r="363" spans="1:19" s="144" customFormat="1" ht="30" customHeight="1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</row>
    <row r="364" spans="1:19" s="144" customFormat="1" ht="30" customHeight="1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</row>
    <row r="365" spans="1:19" s="144" customFormat="1" ht="30" customHeight="1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</row>
    <row r="366" spans="1:19" s="144" customFormat="1" ht="30" customHeight="1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</row>
    <row r="367" spans="1:19" s="144" customFormat="1" ht="30" customHeight="1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</row>
    <row r="368" spans="1:19" s="144" customFormat="1" ht="30" customHeight="1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</row>
    <row r="369" spans="1:19" s="144" customFormat="1" ht="30" customHeight="1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</row>
    <row r="370" spans="1:19" s="144" customFormat="1" ht="30" customHeight="1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</row>
    <row r="371" spans="1:19" s="144" customFormat="1" ht="30" customHeight="1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</row>
    <row r="372" spans="1:19" s="144" customFormat="1" ht="30" customHeight="1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</row>
    <row r="373" spans="1:19" s="144" customFormat="1" ht="30" customHeight="1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</row>
    <row r="374" spans="1:19" s="144" customFormat="1" ht="30" customHeight="1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</row>
    <row r="375" spans="1:19" s="144" customFormat="1" ht="30" customHeight="1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</row>
    <row r="376" spans="1:19" s="144" customFormat="1" ht="30" customHeight="1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</row>
    <row r="377" spans="1:19" s="144" customFormat="1" ht="30" customHeight="1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</row>
    <row r="378" spans="1:19" s="144" customFormat="1" ht="30" customHeight="1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</row>
    <row r="379" spans="1:19" s="144" customFormat="1" ht="30" customHeight="1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</row>
    <row r="380" spans="1:19" s="144" customFormat="1" ht="30" customHeight="1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</row>
    <row r="381" spans="1:19" s="144" customFormat="1" ht="30" customHeight="1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</row>
    <row r="382" spans="1:19" s="144" customFormat="1" ht="30" customHeight="1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</row>
    <row r="383" spans="1:19" s="144" customFormat="1" ht="30" customHeight="1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</row>
    <row r="384" spans="1:19" s="144" customFormat="1" ht="30" customHeight="1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</row>
    <row r="385" spans="1:19" s="144" customFormat="1" ht="30" customHeight="1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</row>
    <row r="386" spans="1:19" s="144" customFormat="1" ht="30" customHeight="1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</row>
    <row r="387" spans="1:19" s="144" customFormat="1" ht="30" customHeight="1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</row>
    <row r="388" spans="1:19" s="144" customFormat="1" ht="30" customHeight="1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</row>
    <row r="389" spans="1:19" s="144" customFormat="1" ht="30" customHeight="1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</row>
    <row r="390" spans="1:19" s="144" customFormat="1" ht="30" customHeight="1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</row>
    <row r="391" spans="1:19" s="144" customFormat="1" ht="30" customHeight="1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</row>
    <row r="392" spans="1:19" s="144" customFormat="1" ht="30" customHeight="1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</row>
    <row r="393" spans="1:19" s="144" customFormat="1" ht="30" customHeight="1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</row>
    <row r="394" spans="1:19" s="144" customFormat="1" ht="30" customHeight="1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</row>
    <row r="395" spans="1:19" s="144" customFormat="1" ht="30" customHeight="1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</row>
    <row r="396" spans="1:19" s="144" customFormat="1" ht="30" customHeight="1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</row>
    <row r="397" spans="1:19" s="144" customFormat="1" ht="30" customHeight="1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</row>
    <row r="398" spans="1:19" s="144" customFormat="1" ht="30" customHeight="1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</row>
    <row r="399" spans="1:19" s="144" customFormat="1" ht="30" customHeight="1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</row>
    <row r="400" spans="1:19" s="144" customFormat="1" ht="30" customHeight="1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</row>
    <row r="401" spans="1:19" s="144" customFormat="1" ht="30" customHeight="1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</row>
    <row r="402" spans="1:19" s="144" customFormat="1" ht="30" customHeight="1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</row>
    <row r="403" spans="1:19" s="144" customFormat="1" ht="30" customHeight="1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</row>
    <row r="404" spans="1:19" s="144" customFormat="1" ht="30" customHeight="1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</row>
    <row r="405" spans="1:19" s="144" customFormat="1" ht="30" customHeight="1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</row>
    <row r="406" spans="1:19" s="144" customFormat="1" ht="30" customHeight="1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</row>
    <row r="407" spans="1:19" s="144" customFormat="1" ht="30" customHeight="1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</row>
    <row r="408" spans="1:19" s="144" customFormat="1" ht="30" customHeight="1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</row>
    <row r="409" spans="1:19" s="144" customFormat="1" ht="30" customHeight="1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</row>
    <row r="410" spans="1:19" s="144" customFormat="1" ht="30" customHeight="1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</row>
    <row r="411" spans="1:19" s="144" customFormat="1" ht="30" customHeight="1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</row>
    <row r="412" spans="1:19" s="144" customFormat="1" ht="30" customHeight="1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</row>
    <row r="413" spans="1:19" s="144" customFormat="1" ht="30" customHeight="1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</row>
    <row r="414" spans="1:19" s="144" customFormat="1" ht="30" customHeight="1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</row>
    <row r="415" spans="1:19" s="144" customFormat="1" ht="30" customHeight="1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</row>
    <row r="416" spans="1:19" s="144" customFormat="1" ht="30" customHeight="1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</row>
    <row r="417" spans="1:19" s="144" customFormat="1" ht="30" customHeight="1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</row>
    <row r="418" spans="1:19" s="144" customFormat="1" ht="30" customHeight="1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</row>
    <row r="419" spans="1:19" s="144" customFormat="1" ht="30" customHeight="1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</row>
    <row r="420" spans="1:19" s="144" customFormat="1" ht="30" customHeight="1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</row>
    <row r="421" spans="1:19" s="144" customFormat="1" ht="30" customHeight="1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</row>
    <row r="422" spans="1:19" s="144" customFormat="1" ht="30" customHeight="1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</row>
    <row r="423" spans="1:19" s="144" customFormat="1" ht="30" customHeight="1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</row>
    <row r="424" spans="1:19" s="144" customFormat="1" ht="30" customHeight="1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</row>
    <row r="425" spans="1:19" s="144" customFormat="1" ht="30" customHeight="1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</row>
    <row r="426" spans="1:19" s="144" customFormat="1" ht="30" customHeight="1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</row>
    <row r="427" spans="1:19" s="144" customFormat="1" ht="30" customHeight="1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</row>
    <row r="428" spans="1:19" s="144" customFormat="1" ht="30" customHeight="1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</row>
    <row r="429" spans="1:19" s="144" customFormat="1" ht="30" customHeight="1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</row>
    <row r="430" spans="1:19" s="144" customFormat="1" ht="30" customHeight="1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</row>
    <row r="431" spans="1:19" s="144" customFormat="1" ht="30" customHeight="1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</row>
    <row r="432" spans="1:19" s="144" customFormat="1" ht="30" customHeight="1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</row>
    <row r="433" spans="1:19" s="144" customFormat="1" ht="30" customHeight="1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</row>
    <row r="434" spans="1:19" s="144" customFormat="1" ht="30" customHeight="1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</row>
    <row r="435" spans="1:19" s="144" customFormat="1" ht="30" customHeight="1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</row>
    <row r="436" spans="1:19" s="144" customFormat="1" ht="30" customHeight="1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</row>
    <row r="437" spans="1:19" s="144" customFormat="1" ht="30" customHeight="1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</row>
    <row r="438" spans="1:19" s="144" customFormat="1" ht="30" customHeight="1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</row>
    <row r="439" spans="1:19" s="144" customFormat="1" ht="30" customHeight="1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</row>
    <row r="440" spans="1:19" s="144" customFormat="1" ht="30" customHeight="1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</row>
    <row r="441" spans="1:19" s="144" customFormat="1" ht="30" customHeight="1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</row>
    <row r="442" spans="1:19" s="144" customFormat="1" ht="30" customHeight="1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</row>
    <row r="443" spans="1:19" s="144" customFormat="1" ht="30" customHeight="1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</row>
    <row r="444" spans="1:19" s="144" customFormat="1" ht="30" customHeight="1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</row>
    <row r="445" spans="1:19" s="144" customFormat="1" ht="30" customHeight="1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</row>
    <row r="446" spans="1:19" s="144" customFormat="1" ht="30" customHeight="1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</row>
    <row r="447" spans="1:19" s="144" customFormat="1" ht="30" customHeight="1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</row>
    <row r="448" spans="1:19" s="144" customFormat="1" ht="30" customHeight="1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</row>
    <row r="449" spans="1:19" s="144" customFormat="1" ht="30" customHeight="1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</row>
    <row r="450" spans="1:19" s="144" customFormat="1" ht="30" customHeight="1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</row>
    <row r="451" spans="1:19" s="144" customFormat="1" ht="30" customHeight="1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</row>
    <row r="452" spans="1:19" s="144" customFormat="1" ht="30" customHeight="1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</row>
    <row r="453" spans="1:19" s="144" customFormat="1" ht="30" customHeight="1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</row>
    <row r="454" spans="1:19" s="144" customFormat="1" ht="30" customHeight="1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</row>
    <row r="455" spans="1:19" s="144" customFormat="1" ht="30" customHeight="1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</row>
    <row r="456" spans="1:19" s="144" customFormat="1" ht="30" customHeight="1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</row>
    <row r="457" spans="1:19" s="144" customFormat="1" ht="30" customHeight="1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</row>
    <row r="458" spans="1:19" s="144" customFormat="1" ht="30" customHeight="1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</row>
    <row r="459" spans="1:19" s="144" customFormat="1" ht="30" customHeight="1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</row>
    <row r="460" spans="1:19" s="144" customFormat="1" ht="30" customHeight="1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</row>
    <row r="461" spans="1:19" s="144" customFormat="1" ht="30" customHeight="1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</row>
    <row r="462" spans="1:19" s="144" customFormat="1" ht="30" customHeight="1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</row>
    <row r="463" spans="1:19" s="144" customFormat="1" ht="30" customHeight="1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</row>
    <row r="464" spans="1:19" s="144" customFormat="1" ht="30" customHeight="1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</row>
    <row r="465" spans="1:19" s="144" customFormat="1" ht="30" customHeight="1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</row>
    <row r="466" spans="1:19" s="144" customFormat="1" ht="30" customHeight="1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</row>
    <row r="467" spans="1:19" s="144" customFormat="1" ht="30" customHeight="1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</row>
    <row r="468" spans="1:19" s="144" customFormat="1" ht="30" customHeight="1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</row>
    <row r="469" spans="1:19" s="144" customFormat="1" ht="30" customHeight="1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</row>
    <row r="470" spans="1:19" s="144" customFormat="1" ht="30" customHeight="1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</row>
    <row r="471" spans="1:19" s="144" customFormat="1" ht="30" customHeight="1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</row>
    <row r="472" spans="1:19" s="144" customFormat="1" ht="30" customHeight="1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</row>
    <row r="473" spans="1:19" s="144" customFormat="1" ht="30" customHeight="1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</row>
    <row r="474" spans="1:19" s="144" customFormat="1" ht="30" customHeight="1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</row>
    <row r="475" spans="1:19" s="144" customFormat="1" ht="30" customHeight="1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</row>
    <row r="476" spans="1:19" s="144" customFormat="1" ht="30" customHeight="1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</row>
    <row r="477" spans="1:19" s="144" customFormat="1" ht="30" customHeight="1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</row>
    <row r="478" spans="1:19" s="144" customFormat="1" ht="30" customHeight="1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</row>
    <row r="479" spans="1:19" s="144" customFormat="1" ht="30" customHeight="1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</row>
    <row r="480" spans="1:19" s="144" customFormat="1" ht="30" customHeight="1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</row>
    <row r="481" spans="1:19" s="144" customFormat="1" ht="30" customHeight="1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</row>
    <row r="482" spans="1:19" s="144" customFormat="1" ht="30" customHeight="1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</row>
    <row r="483" spans="1:19" s="144" customFormat="1" ht="30" customHeight="1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</row>
    <row r="484" spans="1:19" s="144" customFormat="1" ht="30" customHeight="1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</row>
    <row r="485" spans="1:19" s="144" customFormat="1" ht="30" customHeight="1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</row>
    <row r="486" spans="1:19" s="144" customFormat="1" ht="30" customHeight="1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</row>
    <row r="487" spans="1:19" s="144" customFormat="1" ht="30" customHeight="1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</row>
    <row r="488" spans="1:19" s="144" customFormat="1" ht="30" customHeight="1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</row>
    <row r="489" spans="1:19" s="144" customFormat="1" ht="30" customHeight="1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</row>
    <row r="490" spans="1:19" s="144" customFormat="1" ht="30" customHeight="1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</row>
    <row r="491" spans="1:19" s="144" customFormat="1" ht="30" customHeight="1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</row>
    <row r="492" spans="1:19" s="144" customFormat="1" ht="30" customHeight="1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</row>
    <row r="493" spans="1:19" s="144" customFormat="1" ht="30" customHeight="1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</row>
    <row r="494" spans="1:19" s="144" customFormat="1" ht="30" customHeight="1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</row>
    <row r="495" spans="1:19" s="144" customFormat="1" ht="30" customHeight="1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</row>
    <row r="496" spans="1:19" s="144" customFormat="1" ht="30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</row>
    <row r="497" spans="1:19" s="144" customFormat="1" ht="30" customHeight="1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</row>
    <row r="498" spans="1:19" s="144" customFormat="1" ht="30" customHeight="1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</row>
    <row r="499" spans="1:19" s="144" customFormat="1" ht="30" customHeight="1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</row>
    <row r="500" spans="1:19" s="144" customFormat="1" ht="30" customHeight="1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</row>
    <row r="501" spans="1:19" s="144" customFormat="1" ht="30" customHeight="1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</row>
    <row r="502" spans="1:19" s="144" customFormat="1" ht="30" customHeight="1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</row>
    <row r="503" spans="1:19" s="144" customFormat="1" ht="30" customHeight="1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</row>
    <row r="504" spans="1:19" s="144" customFormat="1" ht="30" customHeight="1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</row>
    <row r="505" spans="1:19" s="144" customFormat="1" ht="30" customHeight="1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</row>
    <row r="506" spans="1:19" s="144" customFormat="1" ht="30" customHeight="1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</row>
    <row r="507" spans="1:19" s="144" customFormat="1" ht="30" customHeight="1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</row>
    <row r="508" spans="1:19" s="144" customFormat="1" ht="30" customHeight="1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</row>
    <row r="509" spans="1:19" s="144" customFormat="1" ht="30" customHeight="1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</row>
    <row r="510" spans="1:19" s="144" customFormat="1" ht="30" customHeight="1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</row>
    <row r="511" spans="1:19" s="144" customFormat="1" ht="30" customHeight="1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</row>
    <row r="512" spans="1:19" s="144" customFormat="1" ht="30" customHeight="1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</row>
    <row r="513" spans="1:19" s="144" customFormat="1" ht="30" customHeight="1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</row>
    <row r="514" spans="1:19" s="144" customFormat="1" ht="30" customHeight="1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</row>
    <row r="515" spans="1:19" s="144" customFormat="1" ht="30" customHeight="1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</row>
    <row r="516" spans="1:19" s="144" customFormat="1" ht="30" customHeight="1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</row>
    <row r="517" spans="1:19" s="144" customFormat="1" ht="30" customHeight="1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</row>
    <row r="518" spans="1:19" s="144" customFormat="1" ht="30" customHeight="1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</row>
    <row r="519" spans="1:19" s="144" customFormat="1" ht="30" customHeight="1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</row>
    <row r="520" spans="1:19" s="144" customFormat="1" ht="30" customHeight="1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</row>
    <row r="521" spans="1:19" s="144" customFormat="1" ht="30" customHeight="1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</row>
    <row r="522" spans="1:19" s="144" customFormat="1" ht="30" customHeight="1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</row>
    <row r="523" spans="1:19" s="144" customFormat="1" ht="30" customHeight="1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</row>
    <row r="524" spans="1:19" s="144" customFormat="1" ht="30" customHeight="1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</row>
    <row r="525" spans="1:19" s="144" customFormat="1" ht="30" customHeight="1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</row>
    <row r="526" spans="1:19" s="144" customFormat="1" ht="30" customHeight="1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</row>
    <row r="527" spans="1:19" s="144" customFormat="1" ht="30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</row>
    <row r="528" spans="1:19" s="144" customFormat="1" ht="30" customHeight="1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</row>
    <row r="529" spans="1:19" s="144" customFormat="1" ht="30" customHeight="1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</row>
    <row r="530" spans="1:19" s="144" customFormat="1" ht="30" customHeight="1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</row>
    <row r="531" spans="1:19" s="144" customFormat="1" ht="30" customHeight="1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</row>
    <row r="532" spans="1:19" s="144" customFormat="1" ht="30" customHeight="1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</row>
    <row r="533" spans="1:19" s="144" customFormat="1" ht="30" customHeight="1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</row>
    <row r="534" spans="1:19" s="144" customFormat="1" ht="30" customHeight="1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</row>
    <row r="535" spans="1:19" s="144" customFormat="1" ht="30" customHeight="1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</row>
    <row r="536" spans="1:19" s="144" customFormat="1" ht="30" customHeight="1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</row>
    <row r="537" spans="1:19" s="144" customFormat="1" ht="30" customHeight="1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</row>
    <row r="538" spans="1:19" s="144" customFormat="1" ht="30" customHeight="1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</row>
    <row r="539" spans="1:19" s="144" customFormat="1" ht="30" customHeight="1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</row>
    <row r="540" spans="1:19" s="144" customFormat="1" ht="30" customHeight="1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</row>
    <row r="541" spans="1:19" s="144" customFormat="1" ht="30" customHeight="1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</row>
    <row r="542" spans="1:19" s="144" customFormat="1" ht="30" customHeight="1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</row>
    <row r="543" spans="1:19" s="144" customFormat="1" ht="30" customHeight="1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</row>
    <row r="544" spans="1:19" s="144" customFormat="1" ht="30" customHeight="1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</row>
    <row r="545" spans="1:19" s="144" customFormat="1" ht="30" customHeight="1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</row>
    <row r="546" spans="1:19" s="144" customFormat="1" ht="30" customHeight="1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</row>
    <row r="547" spans="1:19" s="144" customFormat="1" ht="30" customHeight="1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</row>
    <row r="548" spans="1:19" s="144" customFormat="1" ht="30" customHeight="1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</row>
    <row r="549" spans="1:19" s="144" customFormat="1" ht="30" customHeight="1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</row>
    <row r="550" spans="1:19" s="144" customFormat="1" ht="30" customHeight="1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</row>
    <row r="551" spans="1:19" s="144" customFormat="1" ht="30" customHeight="1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</row>
    <row r="552" spans="1:19" s="144" customFormat="1" ht="30" customHeight="1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</row>
    <row r="553" spans="1:19" s="144" customFormat="1" ht="30" customHeight="1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</row>
    <row r="554" spans="1:19" s="144" customFormat="1" ht="30" customHeight="1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</row>
    <row r="555" spans="1:19" s="144" customFormat="1" ht="30" customHeight="1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</row>
    <row r="556" spans="1:19" s="144" customFormat="1" ht="30" customHeight="1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</row>
    <row r="557" spans="1:19" s="144" customFormat="1" ht="30" customHeight="1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</row>
    <row r="558" spans="1:19" s="144" customFormat="1" ht="30" customHeight="1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</row>
    <row r="559" spans="1:19" s="144" customFormat="1" ht="30" customHeight="1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</row>
    <row r="560" spans="1:19" s="144" customFormat="1" ht="30" customHeight="1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</row>
    <row r="561" spans="1:19" s="144" customFormat="1" ht="30" customHeight="1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</row>
    <row r="562" spans="1:19" s="144" customFormat="1" ht="30" customHeight="1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</row>
    <row r="563" spans="1:19" s="144" customFormat="1" ht="30" customHeight="1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</row>
    <row r="564" spans="1:19" s="144" customFormat="1" ht="30" customHeight="1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</row>
    <row r="565" spans="1:19" s="144" customFormat="1" ht="30" customHeight="1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</row>
    <row r="566" spans="1:19" s="144" customFormat="1" ht="30" customHeight="1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</row>
    <row r="567" spans="1:19" s="144" customFormat="1" ht="30" customHeight="1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</row>
    <row r="568" spans="1:19" s="144" customFormat="1" ht="30" customHeight="1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</row>
    <row r="569" spans="1:19" s="144" customFormat="1" ht="30" customHeight="1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</row>
    <row r="570" spans="1:19" s="144" customFormat="1" ht="30" customHeight="1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</row>
    <row r="571" spans="1:19" s="144" customFormat="1" ht="30" customHeight="1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</row>
    <row r="572" spans="1:19" s="144" customFormat="1" ht="30" customHeight="1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</row>
    <row r="573" spans="1:19" s="144" customFormat="1" ht="30" customHeight="1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</row>
    <row r="574" spans="1:19" s="144" customFormat="1" ht="30" customHeight="1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</row>
    <row r="575" spans="1:19" s="144" customFormat="1" ht="30" customHeight="1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</row>
    <row r="576" spans="1:19" s="144" customFormat="1" ht="30" customHeight="1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</row>
    <row r="577" spans="1:19" s="144" customFormat="1" ht="30" customHeight="1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</row>
    <row r="578" spans="1:19" s="144" customFormat="1" ht="30" customHeight="1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</row>
    <row r="579" spans="1:19" s="144" customFormat="1" ht="30" customHeight="1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</row>
    <row r="580" spans="1:19" s="144" customFormat="1" ht="30" customHeight="1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</row>
    <row r="581" spans="1:19" s="144" customFormat="1" ht="30" customHeight="1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</row>
    <row r="582" spans="1:19" s="144" customFormat="1" ht="30" customHeight="1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</row>
    <row r="583" spans="1:19" s="144" customFormat="1" ht="30" customHeight="1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</row>
    <row r="584" spans="1:19" s="144" customFormat="1" ht="30" customHeight="1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</row>
    <row r="585" spans="1:19" s="144" customFormat="1" ht="30" customHeight="1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</row>
    <row r="586" spans="1:19" s="144" customFormat="1" ht="30" customHeight="1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</row>
    <row r="587" spans="1:19" s="144" customFormat="1" ht="30" customHeight="1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</row>
    <row r="588" spans="1:19" s="144" customFormat="1" ht="30" customHeight="1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</row>
    <row r="589" spans="1:19" s="144" customFormat="1" ht="30" customHeight="1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</row>
    <row r="590" spans="1:19" s="144" customFormat="1" ht="30" customHeight="1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</row>
    <row r="591" spans="1:19" s="144" customFormat="1" ht="30" customHeight="1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</row>
    <row r="592" spans="1:19" s="144" customFormat="1" ht="30" customHeight="1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</row>
    <row r="593" spans="1:19" s="144" customFormat="1" ht="30" customHeight="1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</row>
    <row r="594" spans="1:19" s="144" customFormat="1" ht="30" customHeight="1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</row>
    <row r="595" spans="1:19" s="144" customFormat="1" ht="30" customHeight="1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</row>
    <row r="596" spans="1:19" s="144" customFormat="1" ht="30" customHeight="1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</row>
    <row r="597" spans="1:19" s="144" customFormat="1" ht="30" customHeight="1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</row>
    <row r="598" spans="1:19" s="144" customFormat="1" ht="30" customHeight="1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</row>
    <row r="599" spans="1:19" s="144" customFormat="1" ht="30" customHeight="1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</row>
    <row r="600" spans="1:19" s="144" customFormat="1" ht="30" customHeight="1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</row>
    <row r="601" spans="1:19" s="144" customFormat="1" ht="30" customHeight="1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</row>
    <row r="602" spans="1:19" s="144" customFormat="1" ht="30" customHeight="1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</row>
    <row r="603" spans="1:19" s="144" customFormat="1" ht="30" customHeight="1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</row>
    <row r="604" spans="1:19" s="144" customFormat="1" ht="30" customHeight="1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</row>
    <row r="605" spans="1:19" s="144" customFormat="1" ht="30" customHeight="1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</row>
    <row r="606" spans="1:19" s="144" customFormat="1" ht="30" customHeight="1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</row>
    <row r="607" spans="1:19" s="144" customFormat="1" ht="30" customHeight="1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</row>
    <row r="608" spans="1:19" s="144" customFormat="1" ht="30" customHeight="1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</row>
    <row r="609" spans="1:19" s="144" customFormat="1" ht="30" customHeight="1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</row>
    <row r="610" spans="1:19" s="144" customFormat="1" ht="30" customHeight="1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</row>
    <row r="611" spans="1:19" s="144" customFormat="1" ht="30" customHeight="1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</row>
    <row r="612" spans="1:19" s="144" customFormat="1" ht="30" customHeight="1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</row>
    <row r="613" spans="1:19" s="144" customFormat="1" ht="30" customHeight="1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</row>
    <row r="614" spans="1:19" s="144" customFormat="1" ht="30" customHeight="1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</row>
    <row r="615" spans="1:19" s="144" customFormat="1" ht="30" customHeight="1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</row>
    <row r="616" spans="1:19" s="144" customFormat="1" ht="30" customHeight="1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</row>
    <row r="617" spans="1:19" s="144" customFormat="1" ht="30" customHeight="1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</row>
    <row r="618" spans="1:19" s="144" customFormat="1" ht="30" customHeight="1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</row>
    <row r="619" spans="1:19" s="144" customFormat="1" ht="30" customHeight="1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</row>
    <row r="620" spans="1:19" s="144" customFormat="1" ht="30" customHeight="1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</row>
    <row r="621" spans="1:19" s="144" customFormat="1" ht="30" customHeight="1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</row>
    <row r="622" spans="1:19" s="144" customFormat="1" ht="30" customHeight="1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</row>
    <row r="623" spans="1:19" s="144" customFormat="1" ht="30" customHeight="1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</row>
    <row r="624" spans="1:19" s="144" customFormat="1" ht="30" customHeight="1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</row>
    <row r="625" spans="1:19" s="144" customFormat="1" ht="30" customHeight="1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</row>
    <row r="626" spans="1:19" s="144" customFormat="1" ht="30" customHeight="1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</row>
    <row r="627" spans="1:19" s="144" customFormat="1" ht="30" customHeight="1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</row>
    <row r="628" spans="1:19" s="144" customFormat="1" ht="30" customHeight="1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</row>
    <row r="629" spans="1:19" s="144" customFormat="1" ht="30" customHeight="1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</row>
    <row r="630" spans="1:19" s="144" customFormat="1" ht="30" customHeight="1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</row>
    <row r="631" spans="1:19" s="144" customFormat="1" ht="30" customHeight="1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</row>
    <row r="632" spans="1:19" s="144" customFormat="1" ht="30" customHeight="1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</row>
    <row r="633" spans="1:19" s="144" customFormat="1" ht="30" customHeight="1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</row>
    <row r="634" spans="1:19" s="144" customFormat="1" ht="30" customHeight="1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</row>
    <row r="635" spans="1:19" s="144" customFormat="1" ht="30" customHeight="1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</row>
    <row r="636" spans="1:19" s="144" customFormat="1" ht="30" customHeight="1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</row>
    <row r="637" spans="1:19" s="144" customFormat="1" ht="30" customHeight="1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</row>
    <row r="638" spans="1:19" s="144" customFormat="1" ht="30" customHeight="1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</row>
    <row r="639" spans="1:19" s="144" customFormat="1" ht="30" customHeight="1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</row>
    <row r="640" spans="1:19" s="144" customFormat="1" ht="30" customHeight="1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</row>
    <row r="641" spans="1:19" s="144" customFormat="1" ht="30" customHeight="1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</row>
    <row r="642" spans="1:19" s="144" customFormat="1" ht="30" customHeight="1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</row>
    <row r="643" spans="1:19" s="144" customFormat="1" ht="30" customHeight="1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</row>
    <row r="644" spans="1:19" s="144" customFormat="1" ht="30" customHeight="1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</row>
    <row r="645" spans="1:19" s="144" customFormat="1" ht="30" customHeight="1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</row>
    <row r="646" spans="1:19" s="144" customFormat="1" ht="30" customHeight="1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</row>
    <row r="647" spans="1:19" s="144" customFormat="1" ht="30" customHeight="1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</row>
    <row r="648" spans="1:19" s="144" customFormat="1" ht="30" customHeight="1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</row>
    <row r="649" spans="1:19" s="144" customFormat="1" ht="30" customHeight="1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</row>
    <row r="650" spans="1:19" s="144" customFormat="1" ht="30" customHeight="1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</row>
    <row r="651" spans="1:19" s="144" customFormat="1" ht="30" customHeight="1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</row>
    <row r="652" spans="1:19" s="144" customFormat="1" ht="30" customHeight="1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</row>
    <row r="653" spans="1:19" s="144" customFormat="1" ht="30" customHeight="1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</row>
    <row r="654" spans="1:19" s="144" customFormat="1" ht="30" customHeight="1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</row>
    <row r="655" spans="1:19" s="144" customFormat="1" ht="30" customHeight="1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</row>
    <row r="656" spans="1:19" s="144" customFormat="1" ht="30" customHeight="1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</row>
    <row r="657" spans="1:19" s="144" customFormat="1" ht="30" customHeight="1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</row>
    <row r="658" spans="1:19" s="144" customFormat="1" ht="30" customHeight="1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</row>
    <row r="659" spans="1:19" s="144" customFormat="1" ht="30" customHeight="1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</row>
    <row r="660" spans="1:19" s="144" customFormat="1" ht="30" customHeight="1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</row>
    <row r="661" spans="1:19" s="144" customFormat="1" ht="30" customHeight="1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</row>
    <row r="662" spans="1:19" s="144" customFormat="1" ht="30" customHeight="1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</row>
    <row r="663" spans="1:19" s="144" customFormat="1" ht="30" customHeight="1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</row>
    <row r="664" spans="1:19" s="144" customFormat="1" ht="30" customHeight="1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</row>
    <row r="665" spans="1:19" s="144" customFormat="1" ht="30" customHeight="1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</row>
    <row r="666" spans="1:19" s="144" customFormat="1" ht="30" customHeight="1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</row>
    <row r="667" spans="1:19" s="144" customFormat="1" ht="30" customHeight="1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</row>
    <row r="668" spans="1:19" s="144" customFormat="1" ht="30" customHeight="1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</row>
    <row r="669" spans="1:19" s="144" customFormat="1" ht="30" customHeight="1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</row>
    <row r="670" spans="1:19" s="144" customFormat="1" ht="30" customHeight="1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</row>
    <row r="671" spans="1:19" s="144" customFormat="1" ht="30" customHeight="1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</row>
    <row r="672" spans="1:19" s="144" customFormat="1" ht="30" customHeight="1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</row>
    <row r="673" spans="1:19" s="144" customFormat="1" ht="30" customHeight="1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</row>
    <row r="674" spans="1:19" s="144" customFormat="1" ht="30" customHeight="1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</row>
    <row r="675" spans="1:19" s="144" customFormat="1" ht="30" customHeight="1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</row>
    <row r="676" spans="1:19" s="144" customFormat="1" ht="30" customHeight="1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</row>
    <row r="677" spans="1:19" s="144" customFormat="1" ht="30" customHeight="1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</row>
    <row r="678" spans="1:19" s="144" customFormat="1" ht="30" customHeight="1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</row>
    <row r="679" spans="1:19" s="144" customFormat="1" ht="30" customHeight="1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</row>
    <row r="680" spans="1:19" s="144" customFormat="1" ht="30" customHeight="1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</row>
    <row r="681" spans="1:19" s="144" customFormat="1" ht="30" customHeight="1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</row>
    <row r="682" spans="1:19" s="144" customFormat="1" ht="30" customHeight="1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</row>
    <row r="683" spans="1:19" s="144" customFormat="1" ht="30" customHeight="1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</row>
    <row r="684" spans="1:19" s="144" customFormat="1" ht="30" customHeight="1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</row>
    <row r="685" spans="1:19" s="144" customFormat="1" ht="30" customHeight="1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</row>
    <row r="686" spans="1:19" s="144" customFormat="1" ht="30" customHeight="1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</row>
    <row r="687" spans="1:19" s="144" customFormat="1" ht="30" customHeight="1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</row>
    <row r="688" spans="1:19" s="144" customFormat="1" ht="30" customHeight="1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</row>
    <row r="689" spans="1:19" s="144" customFormat="1" ht="30" customHeight="1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</row>
    <row r="690" spans="1:19" s="144" customFormat="1" ht="30" customHeight="1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</row>
    <row r="691" spans="1:19" s="144" customFormat="1" ht="30" customHeight="1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</row>
    <row r="692" spans="1:19" s="144" customFormat="1" ht="30" customHeight="1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</row>
    <row r="693" spans="1:19" s="144" customFormat="1" ht="30" customHeight="1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</row>
    <row r="694" spans="1:19" s="144" customFormat="1" ht="30" customHeight="1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</row>
    <row r="695" spans="1:19" s="144" customFormat="1" ht="30" customHeight="1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</row>
    <row r="696" spans="1:19" s="144" customFormat="1" ht="30" customHeight="1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</row>
    <row r="697" spans="1:19" s="144" customFormat="1" ht="30" customHeight="1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</row>
    <row r="698" spans="1:19" s="144" customFormat="1" ht="30" customHeight="1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</row>
    <row r="699" spans="1:19" s="144" customFormat="1" ht="30" customHeight="1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</row>
    <row r="700" spans="1:19" s="144" customFormat="1" ht="30" customHeight="1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</row>
    <row r="701" spans="1:19" s="144" customFormat="1" ht="30" customHeight="1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</row>
    <row r="702" spans="1:19" s="144" customFormat="1" ht="30" customHeight="1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</row>
    <row r="703" spans="1:19" s="144" customFormat="1" ht="30" customHeight="1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</row>
    <row r="704" spans="1:19" s="144" customFormat="1" ht="30" customHeight="1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</row>
    <row r="705" spans="1:19" s="144" customFormat="1" ht="30" customHeight="1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</row>
    <row r="706" spans="1:19" s="144" customFormat="1" ht="30" customHeight="1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</row>
    <row r="707" spans="1:19" s="144" customFormat="1" ht="30" customHeight="1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</row>
    <row r="708" spans="1:19" s="144" customFormat="1" ht="30" customHeight="1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</row>
    <row r="709" spans="1:19" s="144" customFormat="1" ht="30" customHeight="1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</row>
    <row r="710" spans="1:19" s="144" customFormat="1" ht="30" customHeight="1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</row>
    <row r="711" spans="1:19" s="144" customFormat="1" ht="30" customHeight="1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</row>
    <row r="712" spans="1:19" s="144" customFormat="1" ht="30" customHeight="1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</row>
    <row r="713" spans="1:19" s="144" customFormat="1" ht="30" customHeight="1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</row>
    <row r="714" spans="1:19" s="144" customFormat="1" ht="30" customHeight="1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</row>
    <row r="715" spans="1:19" s="144" customFormat="1" ht="30" customHeight="1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</row>
    <row r="716" spans="1:19" s="144" customFormat="1" ht="30" customHeight="1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</row>
    <row r="717" spans="1:19" s="144" customFormat="1" ht="30" customHeight="1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</row>
    <row r="718" spans="1:19" s="144" customFormat="1" ht="30" customHeight="1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</row>
    <row r="719" spans="1:19" s="144" customFormat="1" ht="30" customHeight="1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</row>
    <row r="720" spans="1:19" s="144" customFormat="1" ht="30" customHeight="1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</row>
    <row r="721" spans="1:19" s="144" customFormat="1" ht="30" customHeight="1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</row>
    <row r="722" spans="1:19" s="144" customFormat="1" ht="30" customHeight="1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</row>
    <row r="723" spans="1:19" s="144" customFormat="1" ht="30" customHeight="1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</row>
    <row r="724" spans="1:19" s="144" customFormat="1" ht="30" customHeight="1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</row>
    <row r="725" spans="1:19" s="144" customFormat="1" ht="30" customHeight="1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</row>
    <row r="726" spans="1:19" s="144" customFormat="1" ht="30" customHeight="1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</row>
    <row r="727" spans="1:19" s="144" customFormat="1" ht="30" customHeight="1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</row>
    <row r="728" spans="1:19" s="144" customFormat="1" ht="30" customHeight="1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</row>
    <row r="729" spans="1:19" s="144" customFormat="1" ht="30" customHeight="1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</row>
    <row r="730" spans="1:19" s="144" customFormat="1" ht="30" customHeight="1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</row>
    <row r="731" spans="1:19" s="144" customFormat="1" ht="30" customHeight="1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</row>
    <row r="732" spans="1:19" s="144" customFormat="1" ht="30" customHeight="1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</row>
    <row r="733" spans="1:19" s="144" customFormat="1" ht="30" customHeight="1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</row>
    <row r="734" spans="1:19" s="144" customFormat="1" ht="30" customHeight="1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</row>
    <row r="735" spans="1:19" s="144" customFormat="1" ht="30" customHeight="1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</row>
    <row r="736" spans="1:19" s="144" customFormat="1" ht="30" customHeight="1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</row>
    <row r="737" spans="1:19" s="144" customFormat="1" ht="30" customHeight="1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</row>
    <row r="738" spans="1:19" s="144" customFormat="1" ht="30" customHeight="1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</row>
    <row r="739" spans="1:19" s="144" customFormat="1" ht="30" customHeight="1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</row>
    <row r="740" spans="1:19" s="144" customFormat="1" ht="30" customHeight="1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</row>
    <row r="741" spans="1:19" s="144" customFormat="1" ht="30" customHeight="1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</row>
    <row r="742" spans="1:19" s="144" customFormat="1" ht="30" customHeight="1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</row>
    <row r="743" spans="1:19" s="144" customFormat="1" ht="30" customHeight="1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</row>
    <row r="744" spans="1:19" s="144" customFormat="1" ht="30" customHeight="1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</row>
    <row r="745" spans="1:19" s="144" customFormat="1" ht="30" customHeight="1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</row>
    <row r="746" spans="1:19" s="144" customFormat="1" ht="30" customHeight="1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</row>
    <row r="747" spans="1:19" s="144" customFormat="1" ht="30" customHeight="1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</row>
    <row r="748" spans="1:19" s="144" customFormat="1" ht="30" customHeight="1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</row>
    <row r="749" spans="1:19" s="144" customFormat="1" ht="30" customHeight="1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</row>
    <row r="750" spans="1:19" s="144" customFormat="1" ht="30" customHeight="1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</row>
    <row r="751" spans="1:19" s="144" customFormat="1" ht="30" customHeight="1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</row>
    <row r="752" spans="1:19" s="144" customFormat="1" ht="30" customHeight="1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</row>
    <row r="753" spans="1:19" s="144" customFormat="1" ht="30" customHeight="1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</row>
    <row r="754" spans="1:19" s="144" customFormat="1" ht="30" customHeight="1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</row>
    <row r="755" spans="1:19" s="144" customFormat="1" ht="30" customHeight="1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</row>
    <row r="756" spans="1:19" s="144" customFormat="1" ht="30" customHeight="1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</row>
    <row r="757" spans="1:19" s="144" customFormat="1" ht="30" customHeight="1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</row>
    <row r="758" spans="1:19" s="144" customFormat="1" ht="30" customHeight="1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</row>
    <row r="759" spans="1:19" s="144" customFormat="1" ht="30" customHeight="1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</row>
    <row r="760" spans="1:19" s="144" customFormat="1" ht="30" customHeight="1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</row>
    <row r="761" spans="1:19" s="144" customFormat="1" ht="30" customHeight="1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</row>
    <row r="762" spans="1:19" s="144" customFormat="1" ht="30" customHeight="1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</row>
    <row r="763" spans="1:19" s="144" customFormat="1" ht="30" customHeight="1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</row>
    <row r="764" spans="1:19" s="144" customFormat="1" ht="30" customHeight="1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</row>
    <row r="765" spans="1:19" s="144" customFormat="1" ht="30" customHeight="1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</row>
    <row r="766" spans="1:19" s="144" customFormat="1" ht="30" customHeight="1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</row>
    <row r="767" spans="1:19" s="144" customFormat="1" ht="30" customHeight="1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</row>
    <row r="768" spans="1:19" s="144" customFormat="1" ht="30" customHeight="1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</row>
    <row r="769" spans="1:19" s="144" customFormat="1" ht="30" customHeight="1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</row>
    <row r="770" spans="1:19" s="144" customFormat="1" ht="30" customHeight="1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</row>
    <row r="771" spans="1:19" s="144" customFormat="1" ht="30" customHeight="1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</row>
    <row r="772" spans="1:19" s="144" customFormat="1" ht="30" customHeight="1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</row>
    <row r="773" spans="1:19" s="144" customFormat="1" ht="30" customHeight="1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</row>
    <row r="774" spans="1:19" s="144" customFormat="1" ht="30" customHeight="1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</row>
    <row r="775" spans="1:19" s="144" customFormat="1" ht="30" customHeight="1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</row>
    <row r="776" spans="1:19" s="144" customFormat="1" ht="30" customHeight="1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</row>
    <row r="777" spans="1:19" s="144" customFormat="1" ht="30" customHeight="1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</row>
    <row r="778" spans="1:19" s="144" customFormat="1" ht="30" customHeight="1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</row>
    <row r="779" spans="1:19" s="144" customFormat="1" ht="30" customHeight="1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</row>
    <row r="780" spans="1:19" s="144" customFormat="1" ht="30" customHeight="1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</row>
    <row r="781" spans="1:19" s="144" customFormat="1" ht="30" customHeight="1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</row>
    <row r="782" spans="1:19" s="144" customFormat="1" ht="30" customHeight="1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</row>
    <row r="783" spans="1:19" s="144" customFormat="1" ht="30" customHeight="1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</row>
    <row r="784" spans="1:19" s="144" customFormat="1" ht="30" customHeight="1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</row>
    <row r="785" spans="1:19" s="144" customFormat="1" ht="30" customHeight="1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</row>
    <row r="786" spans="1:19" s="144" customFormat="1" ht="30" customHeight="1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</row>
    <row r="787" spans="1:19" s="144" customFormat="1" ht="30" customHeight="1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</row>
    <row r="788" spans="1:19" s="144" customFormat="1" ht="30" customHeight="1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</row>
    <row r="789" spans="1:19" s="144" customFormat="1" ht="30" customHeight="1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</row>
    <row r="790" spans="1:19" s="144" customFormat="1" ht="30" customHeight="1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</row>
    <row r="791" spans="1:19" s="144" customFormat="1" ht="30" customHeight="1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</row>
    <row r="792" spans="1:19" s="144" customFormat="1" ht="30" customHeight="1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</row>
    <row r="793" spans="1:19" s="144" customFormat="1" ht="30" customHeight="1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</row>
    <row r="794" spans="1:19" s="144" customFormat="1" ht="30" customHeight="1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</row>
    <row r="795" spans="1:19" s="144" customFormat="1" ht="30" customHeight="1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</row>
    <row r="796" spans="1:19" s="144" customFormat="1" ht="30" customHeight="1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</row>
    <row r="797" spans="1:19" s="144" customFormat="1" ht="30" customHeight="1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</row>
    <row r="798" spans="1:19" s="144" customFormat="1" ht="30" customHeight="1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</row>
    <row r="799" spans="1:19" s="144" customFormat="1" ht="30" customHeight="1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</row>
    <row r="800" spans="1:19" s="144" customFormat="1" ht="30" customHeight="1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</row>
    <row r="801" spans="1:19" s="144" customFormat="1" ht="30" customHeight="1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</row>
    <row r="802" spans="1:19" s="144" customFormat="1" ht="30" customHeight="1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</row>
    <row r="803" spans="1:19" s="144" customFormat="1" ht="30" customHeight="1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</row>
    <row r="804" spans="1:19" s="144" customFormat="1" ht="30" customHeight="1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</row>
    <row r="805" spans="1:19" s="144" customFormat="1" ht="30" customHeight="1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</row>
    <row r="806" spans="1:19" s="144" customFormat="1" ht="30" customHeight="1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</row>
    <row r="807" spans="1:19" s="144" customFormat="1" ht="30" customHeight="1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</row>
    <row r="808" spans="1:19" s="144" customFormat="1" ht="30" customHeight="1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</row>
    <row r="809" spans="1:19" s="144" customFormat="1" ht="30" customHeight="1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</row>
    <row r="810" spans="1:19" s="144" customFormat="1" ht="30" customHeight="1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</row>
    <row r="811" spans="1:19" s="144" customFormat="1" ht="30" customHeight="1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</row>
    <row r="812" spans="1:19" s="144" customFormat="1" ht="30" customHeight="1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</row>
    <row r="813" spans="1:19" s="144" customFormat="1" ht="30" customHeight="1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</row>
    <row r="814" spans="1:19" s="144" customFormat="1" ht="30" customHeight="1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</row>
    <row r="815" spans="1:19" s="144" customFormat="1" ht="30" customHeight="1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</row>
    <row r="816" spans="1:19" s="144" customFormat="1" ht="30" customHeight="1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</row>
    <row r="817" spans="1:19" s="144" customFormat="1" ht="30" customHeight="1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</row>
    <row r="818" spans="1:19" s="144" customFormat="1" ht="30" customHeight="1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</row>
    <row r="819" spans="1:19" s="144" customFormat="1" ht="30" customHeight="1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</row>
    <row r="820" spans="1:19" s="144" customFormat="1" ht="30" customHeight="1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</row>
    <row r="821" spans="1:19" s="144" customFormat="1" ht="30" customHeight="1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</row>
    <row r="822" spans="1:19" s="144" customFormat="1" ht="30" customHeight="1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</row>
    <row r="823" spans="1:19" s="144" customFormat="1" ht="30" customHeight="1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</row>
    <row r="824" spans="1:19" s="144" customFormat="1" ht="30" customHeight="1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</row>
    <row r="825" spans="1:19" s="144" customFormat="1" ht="30" customHeight="1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</row>
    <row r="826" spans="1:19" s="144" customFormat="1" ht="30" customHeight="1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</row>
    <row r="827" spans="1:19" s="144" customFormat="1" ht="30" customHeight="1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</row>
    <row r="828" spans="1:19" s="144" customFormat="1" ht="30" customHeight="1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</row>
    <row r="829" spans="1:19" s="144" customFormat="1" ht="30" customHeight="1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</row>
    <row r="830" spans="1:19" s="144" customFormat="1" ht="30" customHeight="1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</row>
    <row r="831" spans="1:19" s="144" customFormat="1" ht="30" customHeight="1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</row>
    <row r="832" spans="1:19" s="144" customFormat="1" ht="30" customHeight="1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</row>
    <row r="833" spans="1:19" s="144" customFormat="1" ht="30" customHeight="1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</row>
    <row r="834" spans="1:19" s="144" customFormat="1" ht="30" customHeight="1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</row>
    <row r="835" spans="1:19" s="144" customFormat="1" ht="30" customHeight="1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</row>
    <row r="836" spans="1:19" s="144" customFormat="1" ht="30" customHeight="1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</row>
    <row r="837" spans="1:19" s="144" customFormat="1" ht="30" customHeight="1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</row>
    <row r="838" spans="1:19" s="144" customFormat="1" ht="30" customHeight="1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</row>
    <row r="839" spans="1:19" s="144" customFormat="1" ht="30" customHeight="1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</row>
    <row r="840" spans="1:19" s="144" customFormat="1" ht="30" customHeight="1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</row>
    <row r="841" spans="1:19" s="144" customFormat="1" ht="30" customHeight="1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</row>
    <row r="842" spans="1:19" s="144" customFormat="1" ht="30" customHeight="1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</row>
    <row r="843" spans="1:19" s="144" customFormat="1" ht="30" customHeight="1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</row>
    <row r="844" spans="1:19" s="144" customFormat="1" ht="30" customHeight="1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</row>
    <row r="845" spans="1:19" s="144" customFormat="1" ht="30" customHeight="1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</row>
    <row r="846" spans="1:19" s="144" customFormat="1" ht="30" customHeight="1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</row>
    <row r="847" spans="1:19" s="144" customFormat="1" ht="30" customHeight="1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</row>
    <row r="848" spans="1:19" s="144" customFormat="1" ht="30" customHeight="1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</row>
    <row r="849" spans="1:19" s="144" customFormat="1" ht="30" customHeight="1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</row>
    <row r="850" spans="1:19" s="144" customFormat="1" ht="30" customHeight="1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</row>
    <row r="851" spans="1:19" s="144" customFormat="1" ht="30" customHeight="1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</row>
    <row r="852" spans="1:19" s="144" customFormat="1" ht="30" customHeight="1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</row>
    <row r="853" spans="1:19" s="144" customFormat="1" ht="30" customHeight="1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</row>
    <row r="854" spans="1:19" s="144" customFormat="1" ht="30" customHeight="1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</row>
    <row r="855" spans="1:19" s="144" customFormat="1" ht="30" customHeight="1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</row>
    <row r="856" spans="1:19" s="144" customFormat="1" ht="30" customHeight="1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</row>
    <row r="857" spans="1:19" s="144" customFormat="1" ht="30" customHeight="1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</row>
    <row r="858" spans="1:19" s="144" customFormat="1" ht="30" customHeight="1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</row>
    <row r="859" spans="1:19" s="144" customFormat="1" ht="30" customHeight="1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</row>
    <row r="860" spans="1:19" s="144" customFormat="1" ht="30" customHeight="1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</row>
    <row r="861" spans="1:19" s="144" customFormat="1" ht="30" customHeight="1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</row>
    <row r="862" spans="1:19" s="144" customFormat="1" ht="30" customHeight="1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</row>
    <row r="863" spans="1:19" s="144" customFormat="1" ht="30" customHeight="1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</row>
    <row r="864" spans="1:19" s="144" customFormat="1" ht="30" customHeight="1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</row>
    <row r="865" spans="1:19" s="144" customFormat="1" ht="30" customHeight="1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</row>
    <row r="866" spans="1:19" s="144" customFormat="1" ht="30" customHeight="1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</row>
    <row r="867" spans="1:19" s="144" customFormat="1" ht="30" customHeight="1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</row>
    <row r="868" spans="1:19" s="144" customFormat="1" ht="30" customHeight="1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</row>
    <row r="869" spans="1:19" s="144" customFormat="1" ht="30" customHeight="1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</row>
    <row r="870" spans="1:19" s="144" customFormat="1" ht="30" customHeight="1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</row>
    <row r="871" spans="1:19" s="144" customFormat="1" ht="30" customHeight="1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</row>
    <row r="872" spans="1:19" s="144" customFormat="1" ht="30" customHeight="1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</row>
    <row r="873" spans="1:19" s="144" customFormat="1" ht="30" customHeight="1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</row>
    <row r="874" spans="1:19" s="144" customFormat="1" ht="30" customHeight="1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</row>
    <row r="875" spans="1:19" s="144" customFormat="1" ht="30" customHeight="1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</row>
    <row r="876" spans="1:19" s="144" customFormat="1" ht="30" customHeight="1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</row>
    <row r="877" spans="1:19" s="144" customFormat="1" ht="30" customHeight="1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</row>
    <row r="878" spans="1:19" s="144" customFormat="1" ht="30" customHeight="1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</row>
    <row r="879" spans="1:19" s="144" customFormat="1" ht="30" customHeight="1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</row>
    <row r="880" spans="1:19" s="144" customFormat="1" ht="30" customHeight="1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</row>
    <row r="881" spans="1:19" s="144" customFormat="1" ht="30" customHeight="1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</row>
    <row r="882" spans="1:19" s="144" customFormat="1" ht="30" customHeight="1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</row>
    <row r="883" spans="1:19" s="144" customFormat="1" ht="30" customHeight="1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</row>
    <row r="884" spans="1:19" s="144" customFormat="1" ht="30" customHeight="1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</row>
    <row r="885" spans="1:19" s="144" customFormat="1" ht="30" customHeight="1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</row>
    <row r="886" spans="1:19" s="144" customFormat="1" ht="30" customHeight="1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</row>
    <row r="887" spans="1:19" s="144" customFormat="1" ht="30" customHeight="1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</row>
    <row r="888" spans="1:19" s="144" customFormat="1" ht="30" customHeight="1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</row>
    <row r="889" spans="1:19" s="144" customFormat="1" ht="30" customHeight="1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</row>
    <row r="890" spans="1:19" s="144" customFormat="1" ht="30" customHeight="1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</row>
    <row r="891" spans="1:19" s="144" customFormat="1" ht="30" customHeight="1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</row>
    <row r="892" spans="1:19" s="144" customFormat="1" ht="30" customHeight="1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</row>
    <row r="893" spans="1:19" s="144" customFormat="1" ht="30" customHeight="1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</row>
    <row r="894" spans="1:19" s="144" customFormat="1" ht="30" customHeight="1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</row>
    <row r="895" spans="1:19" s="144" customFormat="1" ht="30" customHeight="1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</row>
    <row r="896" spans="1:19" s="144" customFormat="1" ht="30" customHeight="1">
      <c r="A896" s="147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</row>
    <row r="897" spans="1:19" s="144" customFormat="1" ht="30" customHeight="1">
      <c r="A897" s="147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</row>
    <row r="898" spans="1:19" s="144" customFormat="1" ht="30" customHeight="1">
      <c r="A898" s="147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</row>
    <row r="899" spans="1:19" s="144" customFormat="1" ht="30" customHeight="1">
      <c r="A899" s="147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</row>
    <row r="900" spans="1:19" s="144" customFormat="1" ht="30" customHeight="1">
      <c r="A900" s="147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</row>
    <row r="901" spans="1:19" s="144" customFormat="1" ht="30" customHeight="1">
      <c r="A901" s="147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</row>
    <row r="902" spans="1:19" s="144" customFormat="1" ht="30" customHeight="1">
      <c r="A902" s="147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</row>
    <row r="903" spans="1:19" s="144" customFormat="1" ht="30" customHeight="1">
      <c r="A903" s="147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</row>
    <row r="904" spans="1:19" s="144" customFormat="1" ht="30" customHeight="1">
      <c r="A904" s="147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</row>
    <row r="905" spans="1:19" s="144" customFormat="1" ht="30" customHeight="1">
      <c r="A905" s="147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</row>
    <row r="906" spans="1:19" s="144" customFormat="1" ht="30" customHeight="1">
      <c r="A906" s="147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</row>
    <row r="907" spans="1:19" s="144" customFormat="1" ht="30" customHeight="1">
      <c r="A907" s="147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</row>
    <row r="908" spans="1:19" s="144" customFormat="1" ht="30" customHeight="1">
      <c r="A908" s="147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</row>
    <row r="909" spans="1:19" s="144" customFormat="1" ht="30" customHeight="1">
      <c r="A909" s="147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</row>
    <row r="910" spans="1:19" s="144" customFormat="1" ht="30" customHeight="1">
      <c r="A910" s="147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</row>
    <row r="911" spans="1:19" s="144" customFormat="1" ht="30" customHeight="1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</row>
    <row r="912" spans="1:19" s="144" customFormat="1" ht="30" customHeight="1">
      <c r="A912" s="147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</row>
    <row r="913" spans="1:19" s="144" customFormat="1" ht="30" customHeight="1">
      <c r="A913" s="147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</row>
    <row r="914" spans="1:19" s="144" customFormat="1" ht="30" customHeight="1">
      <c r="A914" s="147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</row>
    <row r="915" spans="1:19" s="144" customFormat="1" ht="30" customHeight="1">
      <c r="A915" s="147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</row>
    <row r="916" spans="1:19" s="144" customFormat="1" ht="30" customHeight="1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</row>
    <row r="917" spans="1:19" s="144" customFormat="1" ht="30" customHeight="1">
      <c r="A917" s="147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</row>
    <row r="918" spans="1:19" s="144" customFormat="1" ht="30" customHeight="1">
      <c r="A918" s="147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</row>
    <row r="919" spans="1:19" s="144" customFormat="1" ht="30" customHeight="1">
      <c r="A919" s="147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</row>
    <row r="920" spans="1:19" s="144" customFormat="1" ht="30" customHeight="1">
      <c r="A920" s="147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</row>
    <row r="921" spans="1:19" s="144" customFormat="1" ht="30" customHeight="1">
      <c r="A921" s="147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</row>
    <row r="922" spans="1:19" s="144" customFormat="1" ht="30" customHeight="1">
      <c r="A922" s="147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</row>
    <row r="923" spans="1:19" s="144" customFormat="1" ht="30" customHeight="1">
      <c r="A923" s="147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</row>
    <row r="924" spans="1:19" s="144" customFormat="1" ht="30" customHeight="1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</row>
    <row r="925" spans="1:19" s="144" customFormat="1" ht="30" customHeight="1">
      <c r="A925" s="147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</row>
    <row r="926" spans="1:19" s="144" customFormat="1" ht="30" customHeight="1">
      <c r="A926" s="147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</row>
    <row r="927" spans="1:19" s="144" customFormat="1" ht="30" customHeight="1">
      <c r="A927" s="147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</row>
    <row r="928" spans="1:19" s="144" customFormat="1" ht="30" customHeight="1">
      <c r="A928" s="147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</row>
    <row r="929" spans="1:19" s="144" customFormat="1" ht="30" customHeight="1">
      <c r="A929" s="147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</row>
    <row r="930" spans="1:19" s="144" customFormat="1" ht="30" customHeight="1">
      <c r="A930" s="147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</row>
    <row r="931" spans="1:19" s="144" customFormat="1" ht="30" customHeight="1">
      <c r="A931" s="147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</row>
    <row r="932" spans="1:19" s="144" customFormat="1" ht="30" customHeight="1">
      <c r="A932" s="147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</row>
    <row r="933" spans="1:19" s="144" customFormat="1" ht="30" customHeight="1">
      <c r="A933" s="147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</row>
    <row r="934" spans="1:19" s="144" customFormat="1" ht="30" customHeight="1">
      <c r="A934" s="147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</row>
    <row r="935" spans="1:19" s="144" customFormat="1" ht="30" customHeight="1">
      <c r="A935" s="147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</row>
    <row r="936" spans="1:19" s="144" customFormat="1" ht="30" customHeight="1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</row>
    <row r="937" spans="1:19" s="144" customFormat="1" ht="30" customHeight="1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</row>
    <row r="938" spans="1:19" s="144" customFormat="1" ht="30" customHeight="1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</row>
    <row r="939" spans="1:19" s="144" customFormat="1" ht="30" customHeight="1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</row>
    <row r="940" spans="1:19" s="144" customFormat="1" ht="30" customHeight="1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</row>
    <row r="941" spans="1:19" s="144" customFormat="1" ht="30" customHeight="1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</row>
    <row r="942" spans="1:19" s="144" customFormat="1" ht="30" customHeight="1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</row>
    <row r="943" spans="1:19" s="144" customFormat="1" ht="30" customHeight="1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</row>
    <row r="944" spans="1:19" s="144" customFormat="1" ht="30" customHeight="1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</row>
    <row r="945" spans="1:19" s="144" customFormat="1" ht="30" customHeight="1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</row>
    <row r="946" spans="1:19" s="144" customFormat="1" ht="30" customHeight="1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</row>
    <row r="947" spans="1:19" s="144" customFormat="1" ht="30" customHeight="1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</row>
    <row r="948" spans="1:19" s="144" customFormat="1" ht="30" customHeight="1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</row>
    <row r="949" spans="1:19" s="144" customFormat="1" ht="30" customHeight="1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</row>
    <row r="950" spans="1:19" s="144" customFormat="1" ht="30" customHeight="1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</row>
    <row r="951" spans="1:19" s="144" customFormat="1" ht="30" customHeight="1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</row>
    <row r="952" spans="1:19" s="144" customFormat="1" ht="30" customHeight="1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</row>
    <row r="953" spans="1:19" s="144" customFormat="1" ht="30" customHeight="1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</row>
    <row r="954" spans="1:19" s="144" customFormat="1" ht="30" customHeight="1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</row>
    <row r="955" spans="1:19" s="144" customFormat="1" ht="30" customHeight="1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</row>
    <row r="956" spans="1:19" s="144" customFormat="1" ht="30" customHeight="1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</row>
    <row r="957" spans="1:19" s="144" customFormat="1" ht="30" customHeight="1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</row>
    <row r="958" spans="1:19" s="144" customFormat="1" ht="30" customHeight="1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</row>
    <row r="959" spans="1:19" s="144" customFormat="1" ht="30" customHeight="1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</row>
    <row r="960" spans="1:19" s="144" customFormat="1" ht="30" customHeight="1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</row>
    <row r="961" spans="1:19" s="144" customFormat="1" ht="30" customHeight="1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</row>
    <row r="962" spans="1:19" s="144" customFormat="1" ht="30" customHeight="1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</row>
    <row r="963" spans="1:19" s="144" customFormat="1" ht="30" customHeight="1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</row>
    <row r="964" spans="1:19" s="144" customFormat="1" ht="30" customHeight="1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</row>
    <row r="965" spans="1:19" s="144" customFormat="1" ht="30" customHeight="1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</row>
    <row r="966" spans="1:19" s="144" customFormat="1" ht="30" customHeight="1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</row>
    <row r="967" spans="1:19" s="144" customFormat="1" ht="30" customHeight="1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</row>
    <row r="968" spans="1:19" s="144" customFormat="1" ht="30" customHeight="1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</row>
    <row r="969" spans="1:19" s="144" customFormat="1" ht="30" customHeight="1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</row>
    <row r="970" spans="1:19" s="144" customFormat="1" ht="30" customHeight="1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</row>
    <row r="971" spans="1:19" s="144" customFormat="1" ht="30" customHeight="1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</row>
    <row r="972" spans="1:19" s="144" customFormat="1" ht="30" customHeight="1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</row>
    <row r="973" spans="1:19" s="144" customFormat="1" ht="30" customHeight="1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</row>
    <row r="974" spans="1:19" s="144" customFormat="1" ht="30" customHeight="1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</row>
    <row r="975" spans="1:19" s="144" customFormat="1" ht="30" customHeight="1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</row>
    <row r="976" spans="1:19" s="144" customFormat="1" ht="30" customHeight="1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</row>
    <row r="977" spans="1:19" s="144" customFormat="1" ht="30" customHeight="1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</row>
    <row r="978" spans="1:19" s="144" customFormat="1" ht="30" customHeight="1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</row>
    <row r="979" spans="1:19" s="144" customFormat="1" ht="30" customHeight="1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</row>
    <row r="980" spans="1:19" s="144" customFormat="1" ht="30" customHeight="1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</row>
    <row r="981" spans="1:19" s="144" customFormat="1" ht="30" customHeight="1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</row>
    <row r="982" spans="1:19" s="144" customFormat="1" ht="30" customHeight="1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</row>
    <row r="983" spans="1:19" s="144" customFormat="1" ht="30" customHeight="1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</row>
    <row r="984" spans="1:19" s="144" customFormat="1" ht="30" customHeight="1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</row>
    <row r="985" spans="1:19" s="144" customFormat="1" ht="30" customHeight="1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</row>
    <row r="986" spans="1:19" s="144" customFormat="1" ht="30" customHeight="1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</row>
    <row r="987" spans="1:19" s="144" customFormat="1" ht="30" customHeight="1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</row>
    <row r="988" spans="1:19" s="144" customFormat="1" ht="30" customHeight="1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</row>
    <row r="989" spans="1:19" s="144" customFormat="1" ht="30" customHeight="1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</row>
    <row r="990" spans="1:19" s="144" customFormat="1" ht="30" customHeight="1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</row>
    <row r="991" spans="1:19" s="144" customFormat="1" ht="30" customHeight="1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</row>
    <row r="992" spans="1:19" s="144" customFormat="1" ht="30" customHeight="1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</row>
    <row r="993" spans="1:19" s="144" customFormat="1" ht="30" customHeight="1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</row>
    <row r="994" spans="1:19" s="144" customFormat="1" ht="30" customHeight="1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</row>
    <row r="995" spans="1:19" s="144" customFormat="1" ht="30" customHeight="1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</row>
    <row r="996" spans="1:19" s="144" customFormat="1" ht="30" customHeight="1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</row>
    <row r="997" spans="1:19" s="144" customFormat="1" ht="30" customHeight="1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</row>
    <row r="998" spans="1:19" s="144" customFormat="1" ht="30" customHeight="1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</row>
    <row r="999" spans="1:19" s="144" customFormat="1" ht="30" customHeight="1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</row>
    <row r="1000" spans="1:19" s="144" customFormat="1" ht="30" customHeight="1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</row>
    <row r="1001" spans="1:19" s="144" customFormat="1" ht="30" customHeight="1">
      <c r="A1001" s="147"/>
      <c r="B1001" s="147"/>
      <c r="C1001" s="147"/>
      <c r="D1001" s="147"/>
      <c r="E1001" s="147"/>
      <c r="F1001" s="147"/>
      <c r="G1001" s="147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</row>
    <row r="1002" spans="1:19" s="144" customFormat="1" ht="30" customHeight="1">
      <c r="A1002" s="147"/>
      <c r="B1002" s="147"/>
      <c r="C1002" s="147"/>
      <c r="D1002" s="147"/>
      <c r="E1002" s="147"/>
      <c r="F1002" s="147"/>
      <c r="G1002" s="147"/>
      <c r="H1002" s="147"/>
      <c r="I1002" s="147"/>
      <c r="J1002" s="147"/>
      <c r="K1002" s="147"/>
      <c r="L1002" s="147"/>
      <c r="M1002" s="147"/>
      <c r="N1002" s="147"/>
      <c r="O1002" s="147"/>
      <c r="P1002" s="147"/>
      <c r="Q1002" s="147"/>
      <c r="R1002" s="147"/>
      <c r="S1002" s="147"/>
    </row>
    <row r="1003" spans="1:19" s="144" customFormat="1" ht="30" customHeight="1">
      <c r="A1003" s="147"/>
      <c r="B1003" s="147"/>
      <c r="C1003" s="147"/>
      <c r="D1003" s="147"/>
      <c r="E1003" s="147"/>
      <c r="F1003" s="147"/>
      <c r="G1003" s="147"/>
      <c r="H1003" s="147"/>
      <c r="I1003" s="147"/>
      <c r="J1003" s="147"/>
      <c r="K1003" s="147"/>
      <c r="L1003" s="147"/>
      <c r="M1003" s="147"/>
      <c r="N1003" s="147"/>
      <c r="O1003" s="147"/>
      <c r="P1003" s="147"/>
      <c r="Q1003" s="147"/>
      <c r="R1003" s="147"/>
      <c r="S1003" s="147"/>
    </row>
    <row r="1004" spans="1:19" s="144" customFormat="1" ht="30" customHeight="1">
      <c r="A1004" s="147"/>
      <c r="B1004" s="147"/>
      <c r="C1004" s="147"/>
      <c r="D1004" s="147"/>
      <c r="E1004" s="147"/>
      <c r="F1004" s="147"/>
      <c r="G1004" s="147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47"/>
      <c r="R1004" s="147"/>
      <c r="S1004" s="147"/>
    </row>
    <row r="1005" spans="1:19" s="144" customFormat="1" ht="30" customHeight="1">
      <c r="A1005" s="147"/>
      <c r="B1005" s="147"/>
      <c r="C1005" s="147"/>
      <c r="D1005" s="147"/>
      <c r="E1005" s="147"/>
      <c r="F1005" s="147"/>
      <c r="G1005" s="147"/>
      <c r="H1005" s="147"/>
      <c r="I1005" s="147"/>
      <c r="J1005" s="147"/>
      <c r="K1005" s="147"/>
      <c r="L1005" s="147"/>
      <c r="M1005" s="147"/>
      <c r="N1005" s="147"/>
      <c r="O1005" s="147"/>
      <c r="P1005" s="147"/>
      <c r="Q1005" s="147"/>
      <c r="R1005" s="147"/>
      <c r="S1005" s="147"/>
    </row>
    <row r="1006" spans="1:19" s="144" customFormat="1" ht="30" customHeight="1">
      <c r="A1006" s="147"/>
      <c r="B1006" s="147"/>
      <c r="C1006" s="147"/>
      <c r="D1006" s="147"/>
      <c r="E1006" s="147"/>
      <c r="F1006" s="147"/>
      <c r="G1006" s="147"/>
      <c r="H1006" s="147"/>
      <c r="I1006" s="147"/>
      <c r="J1006" s="147"/>
      <c r="K1006" s="147"/>
      <c r="L1006" s="147"/>
      <c r="M1006" s="147"/>
      <c r="N1006" s="147"/>
      <c r="O1006" s="147"/>
      <c r="P1006" s="147"/>
      <c r="Q1006" s="147"/>
      <c r="R1006" s="147"/>
      <c r="S1006" s="147"/>
    </row>
    <row r="1007" spans="1:19" s="144" customFormat="1" ht="30" customHeight="1">
      <c r="A1007" s="147"/>
      <c r="B1007" s="147"/>
      <c r="C1007" s="147"/>
      <c r="D1007" s="147"/>
      <c r="E1007" s="147"/>
      <c r="F1007" s="147"/>
      <c r="G1007" s="147"/>
      <c r="H1007" s="147"/>
      <c r="I1007" s="147"/>
      <c r="J1007" s="147"/>
      <c r="K1007" s="147"/>
      <c r="L1007" s="147"/>
      <c r="M1007" s="147"/>
      <c r="N1007" s="147"/>
      <c r="O1007" s="147"/>
      <c r="P1007" s="147"/>
      <c r="Q1007" s="147"/>
      <c r="R1007" s="147"/>
      <c r="S1007" s="147"/>
    </row>
    <row r="1008" spans="1:19" s="144" customFormat="1" ht="30" customHeight="1">
      <c r="A1008" s="147"/>
      <c r="B1008" s="147"/>
      <c r="C1008" s="147"/>
      <c r="D1008" s="147"/>
      <c r="E1008" s="147"/>
      <c r="F1008" s="147"/>
      <c r="G1008" s="147"/>
      <c r="H1008" s="147"/>
      <c r="I1008" s="147"/>
      <c r="J1008" s="147"/>
      <c r="K1008" s="147"/>
      <c r="L1008" s="147"/>
      <c r="M1008" s="147"/>
      <c r="N1008" s="147"/>
      <c r="O1008" s="147"/>
      <c r="P1008" s="147"/>
      <c r="Q1008" s="147"/>
      <c r="R1008" s="147"/>
      <c r="S1008" s="147"/>
    </row>
    <row r="1009" spans="1:19" s="144" customFormat="1" ht="30" customHeight="1">
      <c r="A1009" s="147"/>
      <c r="B1009" s="147"/>
      <c r="C1009" s="147"/>
      <c r="D1009" s="147"/>
      <c r="E1009" s="147"/>
      <c r="F1009" s="147"/>
      <c r="G1009" s="147"/>
      <c r="H1009" s="147"/>
      <c r="I1009" s="147"/>
      <c r="J1009" s="147"/>
      <c r="K1009" s="147"/>
      <c r="L1009" s="147"/>
      <c r="M1009" s="147"/>
      <c r="N1009" s="147"/>
      <c r="O1009" s="147"/>
      <c r="P1009" s="147"/>
      <c r="Q1009" s="147"/>
      <c r="R1009" s="147"/>
      <c r="S1009" s="147"/>
    </row>
    <row r="1010" spans="1:19" s="144" customFormat="1" ht="30" customHeight="1">
      <c r="A1010" s="147"/>
      <c r="B1010" s="147"/>
      <c r="C1010" s="147"/>
      <c r="D1010" s="147"/>
      <c r="E1010" s="147"/>
      <c r="F1010" s="147"/>
      <c r="G1010" s="147"/>
      <c r="H1010" s="147"/>
      <c r="I1010" s="147"/>
      <c r="J1010" s="147"/>
      <c r="K1010" s="147"/>
      <c r="L1010" s="147"/>
      <c r="M1010" s="147"/>
      <c r="N1010" s="147"/>
      <c r="O1010" s="147"/>
      <c r="P1010" s="147"/>
      <c r="Q1010" s="147"/>
      <c r="R1010" s="147"/>
      <c r="S1010" s="147"/>
    </row>
    <row r="1011" spans="1:19" s="144" customFormat="1" ht="30" customHeight="1">
      <c r="A1011" s="147"/>
      <c r="B1011" s="147"/>
      <c r="C1011" s="147"/>
      <c r="D1011" s="147"/>
      <c r="E1011" s="147"/>
      <c r="F1011" s="147"/>
      <c r="G1011" s="147"/>
      <c r="H1011" s="147"/>
      <c r="I1011" s="147"/>
      <c r="J1011" s="147"/>
      <c r="K1011" s="147"/>
      <c r="L1011" s="147"/>
      <c r="M1011" s="147"/>
      <c r="N1011" s="147"/>
      <c r="O1011" s="147"/>
      <c r="P1011" s="147"/>
      <c r="Q1011" s="147"/>
      <c r="R1011" s="147"/>
      <c r="S1011" s="147"/>
    </row>
    <row r="1012" spans="1:19" s="144" customFormat="1" ht="30" customHeight="1">
      <c r="A1012" s="147"/>
      <c r="B1012" s="147"/>
      <c r="C1012" s="147"/>
      <c r="D1012" s="147"/>
      <c r="E1012" s="147"/>
      <c r="F1012" s="147"/>
      <c r="G1012" s="147"/>
      <c r="H1012" s="147"/>
      <c r="I1012" s="147"/>
      <c r="J1012" s="147"/>
      <c r="K1012" s="147"/>
      <c r="L1012" s="147"/>
      <c r="M1012" s="147"/>
      <c r="N1012" s="147"/>
      <c r="O1012" s="147"/>
      <c r="P1012" s="147"/>
      <c r="Q1012" s="147"/>
      <c r="R1012" s="147"/>
      <c r="S1012" s="147"/>
    </row>
    <row r="1013" spans="1:19" s="144" customFormat="1" ht="30" customHeight="1">
      <c r="A1013" s="147"/>
      <c r="B1013" s="147"/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  <c r="M1013" s="147"/>
      <c r="N1013" s="147"/>
      <c r="O1013" s="147"/>
      <c r="P1013" s="147"/>
      <c r="Q1013" s="147"/>
      <c r="R1013" s="147"/>
      <c r="S1013" s="147"/>
    </row>
    <row r="1014" spans="1:19" s="144" customFormat="1" ht="30" customHeight="1">
      <c r="A1014" s="147"/>
      <c r="B1014" s="147"/>
      <c r="C1014" s="147"/>
      <c r="D1014" s="147"/>
      <c r="E1014" s="147"/>
      <c r="F1014" s="147"/>
      <c r="G1014" s="147"/>
      <c r="H1014" s="147"/>
      <c r="I1014" s="147"/>
      <c r="J1014" s="147"/>
      <c r="K1014" s="147"/>
      <c r="L1014" s="147"/>
      <c r="M1014" s="147"/>
      <c r="N1014" s="147"/>
      <c r="O1014" s="147"/>
      <c r="P1014" s="147"/>
      <c r="Q1014" s="147"/>
      <c r="R1014" s="147"/>
      <c r="S1014" s="147"/>
    </row>
    <row r="1015" spans="1:19" s="144" customFormat="1" ht="30" customHeight="1">
      <c r="A1015" s="147"/>
      <c r="B1015" s="147"/>
      <c r="C1015" s="147"/>
      <c r="D1015" s="147"/>
      <c r="E1015" s="147"/>
      <c r="F1015" s="147"/>
      <c r="G1015" s="147"/>
      <c r="H1015" s="147"/>
      <c r="I1015" s="147"/>
      <c r="J1015" s="147"/>
      <c r="K1015" s="147"/>
      <c r="L1015" s="147"/>
      <c r="M1015" s="147"/>
      <c r="N1015" s="147"/>
      <c r="O1015" s="147"/>
      <c r="P1015" s="147"/>
      <c r="Q1015" s="147"/>
      <c r="R1015" s="147"/>
      <c r="S1015" s="147"/>
    </row>
    <row r="1016" spans="1:19" s="144" customFormat="1" ht="30" customHeight="1">
      <c r="A1016" s="147"/>
      <c r="B1016" s="147"/>
      <c r="C1016" s="147"/>
      <c r="D1016" s="147"/>
      <c r="E1016" s="147"/>
      <c r="F1016" s="147"/>
      <c r="G1016" s="147"/>
      <c r="H1016" s="147"/>
      <c r="I1016" s="147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</row>
    <row r="1017" spans="1:19" s="144" customFormat="1" ht="30" customHeight="1">
      <c r="A1017" s="147"/>
      <c r="B1017" s="147"/>
      <c r="C1017" s="147"/>
      <c r="D1017" s="147"/>
      <c r="E1017" s="147"/>
      <c r="F1017" s="147"/>
      <c r="G1017" s="147"/>
      <c r="H1017" s="147"/>
      <c r="I1017" s="147"/>
      <c r="J1017" s="147"/>
      <c r="K1017" s="147"/>
      <c r="L1017" s="147"/>
      <c r="M1017" s="147"/>
      <c r="N1017" s="147"/>
      <c r="O1017" s="147"/>
      <c r="P1017" s="147"/>
      <c r="Q1017" s="147"/>
      <c r="R1017" s="147"/>
      <c r="S1017" s="147"/>
    </row>
    <row r="1018" spans="1:19" s="144" customFormat="1" ht="30" customHeight="1">
      <c r="A1018" s="147"/>
      <c r="B1018" s="147"/>
      <c r="C1018" s="147"/>
      <c r="D1018" s="147"/>
      <c r="E1018" s="147"/>
      <c r="F1018" s="147"/>
      <c r="G1018" s="147"/>
      <c r="H1018" s="147"/>
      <c r="I1018" s="147"/>
      <c r="J1018" s="147"/>
      <c r="K1018" s="147"/>
      <c r="L1018" s="147"/>
      <c r="M1018" s="147"/>
      <c r="N1018" s="147"/>
      <c r="O1018" s="147"/>
      <c r="P1018" s="147"/>
      <c r="Q1018" s="147"/>
      <c r="R1018" s="147"/>
      <c r="S1018" s="147"/>
    </row>
    <row r="1019" spans="1:19" s="144" customFormat="1" ht="30" customHeight="1">
      <c r="A1019" s="147"/>
      <c r="B1019" s="147"/>
      <c r="C1019" s="147"/>
      <c r="D1019" s="147"/>
      <c r="E1019" s="147"/>
      <c r="F1019" s="147"/>
      <c r="G1019" s="147"/>
      <c r="H1019" s="147"/>
      <c r="I1019" s="147"/>
      <c r="J1019" s="147"/>
      <c r="K1019" s="147"/>
      <c r="L1019" s="147"/>
      <c r="M1019" s="147"/>
      <c r="N1019" s="147"/>
      <c r="O1019" s="147"/>
      <c r="P1019" s="147"/>
      <c r="Q1019" s="147"/>
      <c r="R1019" s="147"/>
      <c r="S1019" s="147"/>
    </row>
    <row r="1020" spans="1:19" s="144" customFormat="1" ht="30" customHeight="1">
      <c r="A1020" s="147"/>
      <c r="B1020" s="147"/>
      <c r="C1020" s="147"/>
      <c r="D1020" s="147"/>
      <c r="E1020" s="147"/>
      <c r="F1020" s="147"/>
      <c r="G1020" s="147"/>
      <c r="H1020" s="147"/>
      <c r="I1020" s="147"/>
      <c r="J1020" s="147"/>
      <c r="K1020" s="147"/>
      <c r="L1020" s="147"/>
      <c r="M1020" s="147"/>
      <c r="N1020" s="147"/>
      <c r="O1020" s="147"/>
      <c r="P1020" s="147"/>
      <c r="Q1020" s="147"/>
      <c r="R1020" s="147"/>
      <c r="S1020" s="147"/>
    </row>
    <row r="1021" spans="1:19" s="144" customFormat="1" ht="30" customHeight="1">
      <c r="A1021" s="147"/>
      <c r="B1021" s="147"/>
      <c r="C1021" s="147"/>
      <c r="D1021" s="147"/>
      <c r="E1021" s="147"/>
      <c r="F1021" s="147"/>
      <c r="G1021" s="147"/>
      <c r="H1021" s="147"/>
      <c r="I1021" s="147"/>
      <c r="J1021" s="147"/>
      <c r="K1021" s="147"/>
      <c r="L1021" s="147"/>
      <c r="M1021" s="147"/>
      <c r="N1021" s="147"/>
      <c r="O1021" s="147"/>
      <c r="P1021" s="147"/>
      <c r="Q1021" s="147"/>
      <c r="R1021" s="147"/>
      <c r="S1021" s="147"/>
    </row>
    <row r="1022" spans="1:19" s="144" customFormat="1" ht="30" customHeight="1">
      <c r="A1022" s="147"/>
      <c r="B1022" s="147"/>
      <c r="C1022" s="147"/>
      <c r="D1022" s="147"/>
      <c r="E1022" s="147"/>
      <c r="F1022" s="147"/>
      <c r="G1022" s="147"/>
      <c r="H1022" s="147"/>
      <c r="I1022" s="147"/>
      <c r="J1022" s="147"/>
      <c r="K1022" s="147"/>
      <c r="L1022" s="147"/>
      <c r="M1022" s="147"/>
      <c r="N1022" s="147"/>
      <c r="O1022" s="147"/>
      <c r="P1022" s="147"/>
      <c r="Q1022" s="147"/>
      <c r="R1022" s="147"/>
      <c r="S1022" s="147"/>
    </row>
    <row r="1023" spans="1:19" s="144" customFormat="1" ht="30" customHeight="1">
      <c r="A1023" s="147"/>
      <c r="B1023" s="147"/>
      <c r="C1023" s="147"/>
      <c r="D1023" s="147"/>
      <c r="E1023" s="147"/>
      <c r="F1023" s="147"/>
      <c r="G1023" s="147"/>
      <c r="H1023" s="147"/>
      <c r="I1023" s="147"/>
      <c r="J1023" s="147"/>
      <c r="K1023" s="147"/>
      <c r="L1023" s="147"/>
      <c r="M1023" s="147"/>
      <c r="N1023" s="147"/>
      <c r="O1023" s="147"/>
      <c r="P1023" s="147"/>
      <c r="Q1023" s="147"/>
      <c r="R1023" s="147"/>
      <c r="S1023" s="147"/>
    </row>
    <row r="1024" spans="1:19" s="144" customFormat="1" ht="30" customHeight="1">
      <c r="A1024" s="147"/>
      <c r="B1024" s="147"/>
      <c r="C1024" s="147"/>
      <c r="D1024" s="147"/>
      <c r="E1024" s="147"/>
      <c r="F1024" s="147"/>
      <c r="G1024" s="147"/>
      <c r="H1024" s="147"/>
      <c r="I1024" s="147"/>
      <c r="J1024" s="147"/>
      <c r="K1024" s="147"/>
      <c r="L1024" s="147"/>
      <c r="M1024" s="147"/>
      <c r="N1024" s="147"/>
      <c r="O1024" s="147"/>
      <c r="P1024" s="147"/>
      <c r="Q1024" s="147"/>
      <c r="R1024" s="147"/>
      <c r="S1024" s="147"/>
    </row>
    <row r="1025" spans="1:19" s="144" customFormat="1" ht="30" customHeight="1">
      <c r="A1025" s="147"/>
      <c r="B1025" s="147"/>
      <c r="C1025" s="147"/>
      <c r="D1025" s="147"/>
      <c r="E1025" s="147"/>
      <c r="F1025" s="147"/>
      <c r="G1025" s="147"/>
      <c r="H1025" s="147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</row>
    <row r="1026" spans="1:19" s="144" customFormat="1" ht="30" customHeight="1">
      <c r="A1026" s="147"/>
      <c r="B1026" s="147"/>
      <c r="C1026" s="147"/>
      <c r="D1026" s="147"/>
      <c r="E1026" s="147"/>
      <c r="F1026" s="147"/>
      <c r="G1026" s="147"/>
      <c r="H1026" s="147"/>
      <c r="I1026" s="147"/>
      <c r="J1026" s="147"/>
      <c r="K1026" s="147"/>
      <c r="L1026" s="147"/>
      <c r="M1026" s="147"/>
      <c r="N1026" s="147"/>
      <c r="O1026" s="147"/>
      <c r="P1026" s="147"/>
      <c r="Q1026" s="147"/>
      <c r="R1026" s="147"/>
      <c r="S1026" s="147"/>
    </row>
    <row r="1027" spans="1:19" s="144" customFormat="1" ht="30" customHeight="1">
      <c r="A1027" s="147"/>
      <c r="B1027" s="147"/>
      <c r="C1027" s="147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7"/>
      <c r="O1027" s="147"/>
      <c r="P1027" s="147"/>
      <c r="Q1027" s="147"/>
      <c r="R1027" s="147"/>
      <c r="S1027" s="147"/>
    </row>
    <row r="1028" spans="1:19" s="144" customFormat="1" ht="30" customHeight="1">
      <c r="A1028" s="147"/>
      <c r="B1028" s="147"/>
      <c r="C1028" s="147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7"/>
      <c r="O1028" s="147"/>
      <c r="P1028" s="147"/>
      <c r="Q1028" s="147"/>
      <c r="R1028" s="147"/>
      <c r="S1028" s="147"/>
    </row>
    <row r="1029" spans="1:19" s="144" customFormat="1" ht="30" customHeight="1">
      <c r="A1029" s="147"/>
      <c r="B1029" s="147"/>
      <c r="C1029" s="147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7"/>
      <c r="O1029" s="147"/>
      <c r="P1029" s="147"/>
      <c r="Q1029" s="147"/>
      <c r="R1029" s="147"/>
      <c r="S1029" s="147"/>
    </row>
    <row r="1030" spans="1:19" s="144" customFormat="1" ht="30" customHeight="1">
      <c r="A1030" s="147"/>
      <c r="B1030" s="147"/>
      <c r="C1030" s="147"/>
      <c r="D1030" s="147"/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7"/>
      <c r="O1030" s="147"/>
      <c r="P1030" s="147"/>
      <c r="Q1030" s="147"/>
      <c r="R1030" s="147"/>
      <c r="S1030" s="147"/>
    </row>
    <row r="1031" spans="1:19" s="144" customFormat="1" ht="30" customHeight="1">
      <c r="A1031" s="147"/>
      <c r="B1031" s="147"/>
      <c r="C1031" s="147"/>
      <c r="D1031" s="147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7"/>
      <c r="O1031" s="147"/>
      <c r="P1031" s="147"/>
      <c r="Q1031" s="147"/>
      <c r="R1031" s="147"/>
      <c r="S1031" s="147"/>
    </row>
    <row r="1032" spans="1:19" s="144" customFormat="1" ht="30" customHeight="1">
      <c r="A1032" s="147"/>
      <c r="B1032" s="147"/>
      <c r="C1032" s="147"/>
      <c r="D1032" s="147"/>
      <c r="E1032" s="147"/>
      <c r="F1032" s="147"/>
      <c r="G1032" s="147"/>
      <c r="H1032" s="147"/>
      <c r="I1032" s="147"/>
      <c r="J1032" s="147"/>
      <c r="K1032" s="147"/>
      <c r="L1032" s="147"/>
      <c r="M1032" s="147"/>
      <c r="N1032" s="147"/>
      <c r="O1032" s="147"/>
      <c r="P1032" s="147"/>
      <c r="Q1032" s="147"/>
      <c r="R1032" s="147"/>
      <c r="S1032" s="147"/>
    </row>
    <row r="1033" spans="1:19" s="144" customFormat="1" ht="30" customHeight="1">
      <c r="A1033" s="147"/>
      <c r="B1033" s="147"/>
      <c r="C1033" s="147"/>
      <c r="D1033" s="147"/>
      <c r="E1033" s="147"/>
      <c r="F1033" s="147"/>
      <c r="G1033" s="147"/>
      <c r="H1033" s="147"/>
      <c r="I1033" s="147"/>
      <c r="J1033" s="147"/>
      <c r="K1033" s="147"/>
      <c r="L1033" s="147"/>
      <c r="M1033" s="147"/>
      <c r="N1033" s="147"/>
      <c r="O1033" s="147"/>
      <c r="P1033" s="147"/>
      <c r="Q1033" s="147"/>
      <c r="R1033" s="147"/>
      <c r="S1033" s="147"/>
    </row>
    <row r="1034" spans="1:19" s="144" customFormat="1" ht="30" customHeight="1">
      <c r="A1034" s="147"/>
      <c r="B1034" s="147"/>
      <c r="C1034" s="147"/>
      <c r="D1034" s="147"/>
      <c r="E1034" s="147"/>
      <c r="F1034" s="147"/>
      <c r="G1034" s="147"/>
      <c r="H1034" s="147"/>
      <c r="I1034" s="147"/>
      <c r="J1034" s="147"/>
      <c r="K1034" s="147"/>
      <c r="L1034" s="147"/>
      <c r="M1034" s="147"/>
      <c r="N1034" s="147"/>
      <c r="O1034" s="147"/>
      <c r="P1034" s="147"/>
      <c r="Q1034" s="147"/>
      <c r="R1034" s="147"/>
      <c r="S1034" s="147"/>
    </row>
    <row r="1035" spans="1:19" s="144" customFormat="1" ht="30" customHeight="1">
      <c r="A1035" s="147"/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7"/>
      <c r="L1035" s="147"/>
      <c r="M1035" s="147"/>
      <c r="N1035" s="147"/>
      <c r="O1035" s="147"/>
      <c r="P1035" s="147"/>
      <c r="Q1035" s="147"/>
      <c r="R1035" s="147"/>
      <c r="S1035" s="147"/>
    </row>
    <row r="1036" spans="1:19" s="144" customFormat="1" ht="30" customHeight="1">
      <c r="A1036" s="147"/>
      <c r="B1036" s="147"/>
      <c r="C1036" s="147"/>
      <c r="D1036" s="147"/>
      <c r="E1036" s="147"/>
      <c r="F1036" s="147"/>
      <c r="G1036" s="147"/>
      <c r="H1036" s="147"/>
      <c r="I1036" s="147"/>
      <c r="J1036" s="147"/>
      <c r="K1036" s="147"/>
      <c r="L1036" s="147"/>
      <c r="M1036" s="147"/>
      <c r="N1036" s="147"/>
      <c r="O1036" s="147"/>
      <c r="P1036" s="147"/>
      <c r="Q1036" s="147"/>
      <c r="R1036" s="147"/>
      <c r="S1036" s="147"/>
    </row>
    <row r="1037" spans="1:19" s="144" customFormat="1" ht="30" customHeight="1">
      <c r="A1037" s="147"/>
      <c r="B1037" s="147"/>
      <c r="C1037" s="147"/>
      <c r="D1037" s="147"/>
      <c r="E1037" s="147"/>
      <c r="F1037" s="147"/>
      <c r="G1037" s="147"/>
      <c r="H1037" s="147"/>
      <c r="I1037" s="147"/>
      <c r="J1037" s="147"/>
      <c r="K1037" s="147"/>
      <c r="L1037" s="147"/>
      <c r="M1037" s="147"/>
      <c r="N1037" s="147"/>
      <c r="O1037" s="147"/>
      <c r="P1037" s="147"/>
      <c r="Q1037" s="147"/>
      <c r="R1037" s="147"/>
      <c r="S1037" s="147"/>
    </row>
    <row r="1038" spans="1:19" s="144" customFormat="1" ht="30" customHeight="1">
      <c r="A1038" s="147"/>
      <c r="B1038" s="147"/>
      <c r="C1038" s="147"/>
      <c r="D1038" s="147"/>
      <c r="E1038" s="147"/>
      <c r="F1038" s="147"/>
      <c r="G1038" s="147"/>
      <c r="H1038" s="147"/>
      <c r="I1038" s="147"/>
      <c r="J1038" s="147"/>
      <c r="K1038" s="147"/>
      <c r="L1038" s="147"/>
      <c r="M1038" s="147"/>
      <c r="N1038" s="147"/>
      <c r="O1038" s="147"/>
      <c r="P1038" s="147"/>
      <c r="Q1038" s="147"/>
      <c r="R1038" s="147"/>
      <c r="S1038" s="147"/>
    </row>
    <row r="1039" spans="1:19" s="144" customFormat="1" ht="30" customHeight="1">
      <c r="A1039" s="147"/>
      <c r="B1039" s="147"/>
      <c r="C1039" s="147"/>
      <c r="D1039" s="147"/>
      <c r="E1039" s="147"/>
      <c r="F1039" s="147"/>
      <c r="G1039" s="147"/>
      <c r="H1039" s="147"/>
      <c r="I1039" s="147"/>
      <c r="J1039" s="147"/>
      <c r="K1039" s="147"/>
      <c r="L1039" s="147"/>
      <c r="M1039" s="147"/>
      <c r="N1039" s="147"/>
      <c r="O1039" s="147"/>
      <c r="P1039" s="147"/>
      <c r="Q1039" s="147"/>
      <c r="R1039" s="147"/>
      <c r="S1039" s="147"/>
    </row>
    <row r="1040" spans="1:19" s="144" customFormat="1" ht="30" customHeight="1">
      <c r="A1040" s="147"/>
      <c r="B1040" s="147"/>
      <c r="C1040" s="147"/>
      <c r="D1040" s="147"/>
      <c r="E1040" s="147"/>
      <c r="F1040" s="147"/>
      <c r="G1040" s="147"/>
      <c r="H1040" s="147"/>
      <c r="I1040" s="147"/>
      <c r="J1040" s="147"/>
      <c r="K1040" s="147"/>
      <c r="L1040" s="147"/>
      <c r="M1040" s="147"/>
      <c r="N1040" s="147"/>
      <c r="O1040" s="147"/>
      <c r="P1040" s="147"/>
      <c r="Q1040" s="147"/>
      <c r="R1040" s="147"/>
      <c r="S1040" s="147"/>
    </row>
    <row r="1041" spans="1:19" s="144" customFormat="1" ht="30" customHeight="1">
      <c r="A1041" s="147"/>
      <c r="B1041" s="147"/>
      <c r="C1041" s="147"/>
      <c r="D1041" s="147"/>
      <c r="E1041" s="147"/>
      <c r="F1041" s="147"/>
      <c r="G1041" s="147"/>
      <c r="H1041" s="147"/>
      <c r="I1041" s="147"/>
      <c r="J1041" s="147"/>
      <c r="K1041" s="147"/>
      <c r="L1041" s="147"/>
      <c r="M1041" s="147"/>
      <c r="N1041" s="147"/>
      <c r="O1041" s="147"/>
      <c r="P1041" s="147"/>
      <c r="Q1041" s="147"/>
      <c r="R1041" s="147"/>
      <c r="S1041" s="147"/>
    </row>
    <row r="1042" spans="1:19" s="144" customFormat="1" ht="30" customHeight="1">
      <c r="A1042" s="147"/>
      <c r="B1042" s="147"/>
      <c r="C1042" s="147"/>
      <c r="D1042" s="147"/>
      <c r="E1042" s="147"/>
      <c r="F1042" s="147"/>
      <c r="G1042" s="147"/>
      <c r="H1042" s="147"/>
      <c r="I1042" s="147"/>
      <c r="J1042" s="147"/>
      <c r="K1042" s="147"/>
      <c r="L1042" s="147"/>
      <c r="M1042" s="147"/>
      <c r="N1042" s="147"/>
      <c r="O1042" s="147"/>
      <c r="P1042" s="147"/>
      <c r="Q1042" s="147"/>
      <c r="R1042" s="147"/>
      <c r="S1042" s="147"/>
    </row>
    <row r="1043" spans="1:19" s="144" customFormat="1" ht="30" customHeight="1">
      <c r="A1043" s="147"/>
      <c r="B1043" s="147"/>
      <c r="C1043" s="147"/>
      <c r="D1043" s="147"/>
      <c r="E1043" s="147"/>
      <c r="F1043" s="147"/>
      <c r="G1043" s="147"/>
      <c r="H1043" s="147"/>
      <c r="I1043" s="147"/>
      <c r="J1043" s="147"/>
      <c r="K1043" s="147"/>
      <c r="L1043" s="147"/>
      <c r="M1043" s="147"/>
      <c r="N1043" s="147"/>
      <c r="O1043" s="147"/>
      <c r="P1043" s="147"/>
      <c r="Q1043" s="147"/>
      <c r="R1043" s="147"/>
      <c r="S1043" s="147"/>
    </row>
    <row r="1044" spans="1:19" s="144" customFormat="1" ht="30" customHeight="1">
      <c r="A1044" s="147"/>
      <c r="B1044" s="147"/>
      <c r="C1044" s="147"/>
      <c r="D1044" s="147"/>
      <c r="E1044" s="147"/>
      <c r="F1044" s="147"/>
      <c r="G1044" s="147"/>
      <c r="H1044" s="147"/>
      <c r="I1044" s="147"/>
      <c r="J1044" s="147"/>
      <c r="K1044" s="147"/>
      <c r="L1044" s="147"/>
      <c r="M1044" s="147"/>
      <c r="N1044" s="147"/>
      <c r="O1044" s="147"/>
      <c r="P1044" s="147"/>
      <c r="Q1044" s="147"/>
      <c r="R1044" s="147"/>
      <c r="S1044" s="147"/>
    </row>
    <row r="1045" spans="1:19" s="144" customFormat="1" ht="30" customHeight="1">
      <c r="A1045" s="147"/>
      <c r="B1045" s="147"/>
      <c r="C1045" s="147"/>
      <c r="D1045" s="147"/>
      <c r="E1045" s="147"/>
      <c r="F1045" s="147"/>
      <c r="G1045" s="147"/>
      <c r="H1045" s="147"/>
      <c r="I1045" s="147"/>
      <c r="J1045" s="147"/>
      <c r="K1045" s="147"/>
      <c r="L1045" s="147"/>
      <c r="M1045" s="147"/>
      <c r="N1045" s="147"/>
      <c r="O1045" s="147"/>
      <c r="P1045" s="147"/>
      <c r="Q1045" s="147"/>
      <c r="R1045" s="147"/>
      <c r="S1045" s="147"/>
    </row>
    <row r="1046" spans="1:19" s="144" customFormat="1" ht="30" customHeight="1">
      <c r="A1046" s="147"/>
      <c r="B1046" s="147"/>
      <c r="C1046" s="147"/>
      <c r="D1046" s="147"/>
      <c r="E1046" s="147"/>
      <c r="F1046" s="147"/>
      <c r="G1046" s="147"/>
      <c r="H1046" s="147"/>
      <c r="I1046" s="147"/>
      <c r="J1046" s="147"/>
      <c r="K1046" s="147"/>
      <c r="L1046" s="147"/>
      <c r="M1046" s="147"/>
      <c r="N1046" s="147"/>
      <c r="O1046" s="147"/>
      <c r="P1046" s="147"/>
      <c r="Q1046" s="147"/>
      <c r="R1046" s="147"/>
      <c r="S1046" s="147"/>
    </row>
    <row r="1047" spans="1:19" s="144" customFormat="1" ht="30" customHeight="1">
      <c r="A1047" s="147"/>
      <c r="B1047" s="147"/>
      <c r="C1047" s="147"/>
      <c r="D1047" s="147"/>
      <c r="E1047" s="147"/>
      <c r="F1047" s="147"/>
      <c r="G1047" s="147"/>
      <c r="H1047" s="147"/>
      <c r="I1047" s="147"/>
      <c r="J1047" s="147"/>
      <c r="K1047" s="147"/>
      <c r="L1047" s="147"/>
      <c r="M1047" s="147"/>
      <c r="N1047" s="147"/>
      <c r="O1047" s="147"/>
      <c r="P1047" s="147"/>
      <c r="Q1047" s="147"/>
      <c r="R1047" s="147"/>
      <c r="S1047" s="147"/>
    </row>
    <row r="1048" spans="1:19" s="144" customFormat="1" ht="30" customHeight="1">
      <c r="A1048" s="147"/>
      <c r="B1048" s="147"/>
      <c r="C1048" s="147"/>
      <c r="D1048" s="147"/>
      <c r="E1048" s="147"/>
      <c r="F1048" s="147"/>
      <c r="G1048" s="147"/>
      <c r="H1048" s="147"/>
      <c r="I1048" s="147"/>
      <c r="J1048" s="147"/>
      <c r="K1048" s="147"/>
      <c r="L1048" s="147"/>
      <c r="M1048" s="147"/>
      <c r="N1048" s="147"/>
      <c r="O1048" s="147"/>
      <c r="P1048" s="147"/>
      <c r="Q1048" s="147"/>
      <c r="R1048" s="147"/>
      <c r="S1048" s="147"/>
    </row>
    <row r="1049" spans="1:19" s="144" customFormat="1" ht="30" customHeight="1">
      <c r="A1049" s="147"/>
      <c r="B1049" s="147"/>
      <c r="C1049" s="147"/>
      <c r="D1049" s="147"/>
      <c r="E1049" s="147"/>
      <c r="F1049" s="147"/>
      <c r="G1049" s="147"/>
      <c r="H1049" s="147"/>
      <c r="I1049" s="147"/>
      <c r="J1049" s="147"/>
      <c r="K1049" s="147"/>
      <c r="L1049" s="147"/>
      <c r="M1049" s="147"/>
      <c r="N1049" s="147"/>
      <c r="O1049" s="147"/>
      <c r="P1049" s="147"/>
      <c r="Q1049" s="147"/>
      <c r="R1049" s="147"/>
      <c r="S1049" s="147"/>
    </row>
    <row r="1050" spans="1:19" s="144" customFormat="1" ht="30" customHeight="1">
      <c r="A1050" s="147"/>
      <c r="B1050" s="147"/>
      <c r="C1050" s="147"/>
      <c r="D1050" s="147"/>
      <c r="E1050" s="147"/>
      <c r="F1050" s="147"/>
      <c r="G1050" s="147"/>
      <c r="H1050" s="147"/>
      <c r="I1050" s="147"/>
      <c r="J1050" s="147"/>
      <c r="K1050" s="147"/>
      <c r="L1050" s="147"/>
      <c r="M1050" s="147"/>
      <c r="N1050" s="147"/>
      <c r="O1050" s="147"/>
      <c r="P1050" s="147"/>
      <c r="Q1050" s="147"/>
      <c r="R1050" s="147"/>
      <c r="S1050" s="147"/>
    </row>
    <row r="1051" spans="1:19" s="144" customFormat="1" ht="30" customHeight="1">
      <c r="A1051" s="147"/>
      <c r="B1051" s="147"/>
      <c r="C1051" s="147"/>
      <c r="D1051" s="147"/>
      <c r="E1051" s="147"/>
      <c r="F1051" s="147"/>
      <c r="G1051" s="147"/>
      <c r="H1051" s="147"/>
      <c r="I1051" s="147"/>
      <c r="J1051" s="147"/>
      <c r="K1051" s="147"/>
      <c r="L1051" s="147"/>
      <c r="M1051" s="147"/>
      <c r="N1051" s="147"/>
      <c r="O1051" s="147"/>
      <c r="P1051" s="147"/>
      <c r="Q1051" s="147"/>
      <c r="R1051" s="147"/>
      <c r="S1051" s="147"/>
    </row>
    <row r="1052" spans="1:19" s="144" customFormat="1" ht="30" customHeight="1">
      <c r="A1052" s="147"/>
      <c r="B1052" s="147"/>
      <c r="C1052" s="147"/>
      <c r="D1052" s="147"/>
      <c r="E1052" s="147"/>
      <c r="F1052" s="147"/>
      <c r="G1052" s="147"/>
      <c r="H1052" s="147"/>
      <c r="I1052" s="147"/>
      <c r="J1052" s="147"/>
      <c r="K1052" s="147"/>
      <c r="L1052" s="147"/>
      <c r="M1052" s="147"/>
      <c r="N1052" s="147"/>
      <c r="O1052" s="147"/>
      <c r="P1052" s="147"/>
      <c r="Q1052" s="147"/>
      <c r="R1052" s="147"/>
      <c r="S1052" s="147"/>
    </row>
    <row r="1053" spans="1:19" s="144" customFormat="1" ht="30" customHeight="1">
      <c r="A1053" s="147"/>
      <c r="B1053" s="147"/>
      <c r="C1053" s="147"/>
      <c r="D1053" s="147"/>
      <c r="E1053" s="147"/>
      <c r="F1053" s="147"/>
      <c r="G1053" s="147"/>
      <c r="H1053" s="147"/>
      <c r="I1053" s="147"/>
      <c r="J1053" s="147"/>
      <c r="K1053" s="147"/>
      <c r="L1053" s="147"/>
      <c r="M1053" s="147"/>
      <c r="N1053" s="147"/>
      <c r="O1053" s="147"/>
      <c r="P1053" s="147"/>
      <c r="Q1053" s="147"/>
      <c r="R1053" s="147"/>
      <c r="S1053" s="147"/>
    </row>
    <row r="1054" spans="1:19" s="144" customFormat="1" ht="30" customHeight="1">
      <c r="A1054" s="147"/>
      <c r="B1054" s="147"/>
      <c r="C1054" s="147"/>
      <c r="D1054" s="147"/>
      <c r="E1054" s="147"/>
      <c r="F1054" s="147"/>
      <c r="G1054" s="147"/>
      <c r="H1054" s="147"/>
      <c r="I1054" s="147"/>
      <c r="J1054" s="147"/>
      <c r="K1054" s="147"/>
      <c r="L1054" s="147"/>
      <c r="M1054" s="147"/>
      <c r="N1054" s="147"/>
      <c r="O1054" s="147"/>
      <c r="P1054" s="147"/>
      <c r="Q1054" s="147"/>
      <c r="R1054" s="147"/>
      <c r="S1054" s="147"/>
    </row>
    <row r="1055" spans="1:19" s="144" customFormat="1" ht="30" customHeight="1">
      <c r="A1055" s="147"/>
      <c r="B1055" s="147"/>
      <c r="C1055" s="147"/>
      <c r="D1055" s="147"/>
      <c r="E1055" s="147"/>
      <c r="F1055" s="147"/>
      <c r="G1055" s="147"/>
      <c r="H1055" s="147"/>
      <c r="I1055" s="147"/>
      <c r="J1055" s="147"/>
      <c r="K1055" s="147"/>
      <c r="L1055" s="147"/>
      <c r="M1055" s="147"/>
      <c r="N1055" s="147"/>
      <c r="O1055" s="147"/>
      <c r="P1055" s="147"/>
      <c r="Q1055" s="147"/>
      <c r="R1055" s="147"/>
      <c r="S1055" s="147"/>
    </row>
    <row r="1056" spans="1:19" s="144" customFormat="1" ht="30" customHeight="1">
      <c r="A1056" s="147"/>
      <c r="B1056" s="147"/>
      <c r="C1056" s="147"/>
      <c r="D1056" s="147"/>
      <c r="E1056" s="147"/>
      <c r="F1056" s="147"/>
      <c r="G1056" s="147"/>
      <c r="H1056" s="147"/>
      <c r="I1056" s="147"/>
      <c r="J1056" s="147"/>
      <c r="K1056" s="147"/>
      <c r="L1056" s="147"/>
      <c r="M1056" s="147"/>
      <c r="N1056" s="147"/>
      <c r="O1056" s="147"/>
      <c r="P1056" s="147"/>
      <c r="Q1056" s="147"/>
      <c r="R1056" s="147"/>
      <c r="S1056" s="147"/>
    </row>
    <row r="1057" spans="1:19" s="144" customFormat="1" ht="30" customHeight="1">
      <c r="A1057" s="147"/>
      <c r="B1057" s="147"/>
      <c r="C1057" s="147"/>
      <c r="D1057" s="147"/>
      <c r="E1057" s="147"/>
      <c r="F1057" s="147"/>
      <c r="G1057" s="147"/>
      <c r="H1057" s="147"/>
      <c r="I1057" s="147"/>
      <c r="J1057" s="147"/>
      <c r="K1057" s="147"/>
      <c r="L1057" s="147"/>
      <c r="M1057" s="147"/>
      <c r="N1057" s="147"/>
      <c r="O1057" s="147"/>
      <c r="P1057" s="147"/>
      <c r="Q1057" s="147"/>
      <c r="R1057" s="147"/>
      <c r="S1057" s="147"/>
    </row>
    <row r="1058" spans="1:19" s="144" customFormat="1" ht="30" customHeight="1">
      <c r="A1058" s="147"/>
      <c r="B1058" s="147"/>
      <c r="C1058" s="147"/>
      <c r="D1058" s="147"/>
      <c r="E1058" s="147"/>
      <c r="F1058" s="147"/>
      <c r="G1058" s="147"/>
      <c r="H1058" s="147"/>
      <c r="I1058" s="147"/>
      <c r="J1058" s="147"/>
      <c r="K1058" s="147"/>
      <c r="L1058" s="147"/>
      <c r="M1058" s="147"/>
      <c r="N1058" s="147"/>
      <c r="O1058" s="147"/>
      <c r="P1058" s="147"/>
      <c r="Q1058" s="147"/>
      <c r="R1058" s="147"/>
      <c r="S1058" s="147"/>
    </row>
    <row r="1059" spans="1:19" s="144" customFormat="1" ht="30" customHeight="1">
      <c r="A1059" s="147"/>
      <c r="B1059" s="147"/>
      <c r="C1059" s="147"/>
      <c r="D1059" s="147"/>
      <c r="E1059" s="147"/>
      <c r="F1059" s="147"/>
      <c r="G1059" s="147"/>
      <c r="H1059" s="147"/>
      <c r="I1059" s="147"/>
      <c r="J1059" s="147"/>
      <c r="K1059" s="147"/>
      <c r="L1059" s="147"/>
      <c r="M1059" s="147"/>
      <c r="N1059" s="147"/>
      <c r="O1059" s="147"/>
      <c r="P1059" s="147"/>
      <c r="Q1059" s="147"/>
      <c r="R1059" s="147"/>
      <c r="S1059" s="147"/>
    </row>
    <row r="1060" spans="1:19" s="144" customFormat="1" ht="30" customHeight="1">
      <c r="A1060" s="147"/>
      <c r="B1060" s="147"/>
      <c r="C1060" s="147"/>
      <c r="D1060" s="147"/>
      <c r="E1060" s="147"/>
      <c r="F1060" s="147"/>
      <c r="G1060" s="147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</row>
    <row r="1061" spans="1:19" s="144" customFormat="1" ht="30" customHeight="1">
      <c r="A1061" s="147"/>
      <c r="B1061" s="147"/>
      <c r="C1061" s="147"/>
      <c r="D1061" s="147"/>
      <c r="E1061" s="147"/>
      <c r="F1061" s="147"/>
      <c r="G1061" s="147"/>
      <c r="H1061" s="147"/>
      <c r="I1061" s="147"/>
      <c r="J1061" s="147"/>
      <c r="K1061" s="147"/>
      <c r="L1061" s="147"/>
      <c r="M1061" s="147"/>
      <c r="N1061" s="147"/>
      <c r="O1061" s="147"/>
      <c r="P1061" s="147"/>
      <c r="Q1061" s="147"/>
      <c r="R1061" s="147"/>
      <c r="S1061" s="147"/>
    </row>
    <row r="1062" spans="1:19" s="144" customFormat="1" ht="30" customHeight="1">
      <c r="A1062" s="147"/>
      <c r="B1062" s="147"/>
      <c r="C1062" s="147"/>
      <c r="D1062" s="147"/>
      <c r="E1062" s="147"/>
      <c r="F1062" s="147"/>
      <c r="G1062" s="147"/>
      <c r="H1062" s="147"/>
      <c r="I1062" s="147"/>
      <c r="J1062" s="147"/>
      <c r="K1062" s="147"/>
      <c r="L1062" s="147"/>
      <c r="M1062" s="147"/>
      <c r="N1062" s="147"/>
      <c r="O1062" s="147"/>
      <c r="P1062" s="147"/>
      <c r="Q1062" s="147"/>
      <c r="R1062" s="147"/>
      <c r="S1062" s="147"/>
    </row>
    <row r="1063" spans="1:19" s="144" customFormat="1" ht="30" customHeight="1">
      <c r="A1063" s="147"/>
      <c r="B1063" s="147"/>
      <c r="C1063" s="147"/>
      <c r="D1063" s="147"/>
      <c r="E1063" s="147"/>
      <c r="F1063" s="147"/>
      <c r="G1063" s="147"/>
      <c r="H1063" s="147"/>
      <c r="I1063" s="147"/>
      <c r="J1063" s="147"/>
      <c r="K1063" s="147"/>
      <c r="L1063" s="147"/>
      <c r="M1063" s="147"/>
      <c r="N1063" s="147"/>
      <c r="O1063" s="147"/>
      <c r="P1063" s="147"/>
      <c r="Q1063" s="147"/>
      <c r="R1063" s="147"/>
      <c r="S1063" s="147"/>
    </row>
    <row r="1064" spans="1:19" s="144" customFormat="1" ht="30" customHeight="1">
      <c r="A1064" s="147"/>
      <c r="B1064" s="147"/>
      <c r="C1064" s="147"/>
      <c r="D1064" s="147"/>
      <c r="E1064" s="147"/>
      <c r="F1064" s="147"/>
      <c r="G1064" s="147"/>
      <c r="H1064" s="147"/>
      <c r="I1064" s="147"/>
      <c r="J1064" s="147"/>
      <c r="K1064" s="147"/>
      <c r="L1064" s="147"/>
      <c r="M1064" s="147"/>
      <c r="N1064" s="147"/>
      <c r="O1064" s="147"/>
      <c r="P1064" s="147"/>
      <c r="Q1064" s="147"/>
      <c r="R1064" s="147"/>
      <c r="S1064" s="147"/>
    </row>
    <row r="1065" spans="1:19" s="144" customFormat="1" ht="30" customHeight="1">
      <c r="A1065" s="147"/>
      <c r="B1065" s="147"/>
      <c r="C1065" s="147"/>
      <c r="D1065" s="147"/>
      <c r="E1065" s="147"/>
      <c r="F1065" s="147"/>
      <c r="G1065" s="147"/>
      <c r="H1065" s="147"/>
      <c r="I1065" s="147"/>
      <c r="J1065" s="147"/>
      <c r="K1065" s="147"/>
      <c r="L1065" s="147"/>
      <c r="M1065" s="147"/>
      <c r="N1065" s="147"/>
      <c r="O1065" s="147"/>
      <c r="P1065" s="147"/>
      <c r="Q1065" s="147"/>
      <c r="R1065" s="147"/>
      <c r="S1065" s="147"/>
    </row>
    <row r="1066" spans="1:19" s="144" customFormat="1" ht="30" customHeight="1">
      <c r="A1066" s="147"/>
      <c r="B1066" s="147"/>
      <c r="C1066" s="147"/>
      <c r="D1066" s="147"/>
      <c r="E1066" s="147"/>
      <c r="F1066" s="147"/>
      <c r="G1066" s="147"/>
      <c r="H1066" s="147"/>
      <c r="I1066" s="147"/>
      <c r="J1066" s="147"/>
      <c r="K1066" s="147"/>
      <c r="L1066" s="147"/>
      <c r="M1066" s="147"/>
      <c r="N1066" s="147"/>
      <c r="O1066" s="147"/>
      <c r="P1066" s="147"/>
      <c r="Q1066" s="147"/>
      <c r="R1066" s="147"/>
      <c r="S1066" s="147"/>
    </row>
    <row r="1067" spans="1:19" s="144" customFormat="1" ht="30" customHeight="1">
      <c r="A1067" s="147"/>
      <c r="B1067" s="147"/>
      <c r="C1067" s="147"/>
      <c r="D1067" s="147"/>
      <c r="E1067" s="147"/>
      <c r="F1067" s="147"/>
      <c r="G1067" s="147"/>
      <c r="H1067" s="147"/>
      <c r="I1067" s="147"/>
      <c r="J1067" s="147"/>
      <c r="K1067" s="147"/>
      <c r="L1067" s="147"/>
      <c r="M1067" s="147"/>
      <c r="N1067" s="147"/>
      <c r="O1067" s="147"/>
      <c r="P1067" s="147"/>
      <c r="Q1067" s="147"/>
      <c r="R1067" s="147"/>
      <c r="S1067" s="147"/>
    </row>
    <row r="1068" spans="1:19" s="144" customFormat="1" ht="30" customHeight="1">
      <c r="A1068" s="147"/>
      <c r="B1068" s="147"/>
      <c r="C1068" s="147"/>
      <c r="D1068" s="147"/>
      <c r="E1068" s="147"/>
      <c r="F1068" s="147"/>
      <c r="G1068" s="147"/>
      <c r="H1068" s="147"/>
      <c r="I1068" s="147"/>
      <c r="J1068" s="147"/>
      <c r="K1068" s="147"/>
      <c r="L1068" s="147"/>
      <c r="M1068" s="147"/>
      <c r="N1068" s="147"/>
      <c r="O1068" s="147"/>
      <c r="P1068" s="147"/>
      <c r="Q1068" s="147"/>
      <c r="R1068" s="147"/>
      <c r="S1068" s="147"/>
    </row>
    <row r="1069" spans="1:19" s="144" customFormat="1" ht="30" customHeight="1">
      <c r="A1069" s="147"/>
      <c r="B1069" s="147"/>
      <c r="C1069" s="147"/>
      <c r="D1069" s="147"/>
      <c r="E1069" s="147"/>
      <c r="F1069" s="147"/>
      <c r="G1069" s="147"/>
      <c r="H1069" s="147"/>
      <c r="I1069" s="147"/>
      <c r="J1069" s="147"/>
      <c r="K1069" s="147"/>
      <c r="L1069" s="147"/>
      <c r="M1069" s="147"/>
      <c r="N1069" s="147"/>
      <c r="O1069" s="147"/>
      <c r="P1069" s="147"/>
      <c r="Q1069" s="147"/>
      <c r="R1069" s="147"/>
      <c r="S1069" s="147"/>
    </row>
    <row r="1070" spans="1:19" s="144" customFormat="1" ht="30" customHeight="1">
      <c r="A1070" s="147"/>
      <c r="B1070" s="147"/>
      <c r="C1070" s="147"/>
      <c r="D1070" s="147"/>
      <c r="E1070" s="147"/>
      <c r="F1070" s="147"/>
      <c r="G1070" s="147"/>
      <c r="H1070" s="147"/>
      <c r="I1070" s="147"/>
      <c r="J1070" s="147"/>
      <c r="K1070" s="147"/>
      <c r="L1070" s="147"/>
      <c r="M1070" s="147"/>
      <c r="N1070" s="147"/>
      <c r="O1070" s="147"/>
      <c r="P1070" s="147"/>
      <c r="Q1070" s="147"/>
      <c r="R1070" s="147"/>
      <c r="S1070" s="147"/>
    </row>
    <row r="1071" spans="1:19" s="144" customFormat="1" ht="30" customHeight="1">
      <c r="A1071" s="147"/>
      <c r="B1071" s="147"/>
      <c r="C1071" s="147"/>
      <c r="D1071" s="147"/>
      <c r="E1071" s="147"/>
      <c r="F1071" s="147"/>
      <c r="G1071" s="147"/>
      <c r="H1071" s="147"/>
      <c r="I1071" s="147"/>
      <c r="J1071" s="147"/>
      <c r="K1071" s="147"/>
      <c r="L1071" s="147"/>
      <c r="M1071" s="147"/>
      <c r="N1071" s="147"/>
      <c r="O1071" s="147"/>
      <c r="P1071" s="147"/>
      <c r="Q1071" s="147"/>
      <c r="R1071" s="147"/>
      <c r="S1071" s="147"/>
    </row>
    <row r="1072" spans="1:19" s="144" customFormat="1" ht="30" customHeight="1">
      <c r="A1072" s="147"/>
      <c r="B1072" s="147"/>
      <c r="C1072" s="147"/>
      <c r="D1072" s="147"/>
      <c r="E1072" s="147"/>
      <c r="F1072" s="147"/>
      <c r="G1072" s="147"/>
      <c r="H1072" s="147"/>
      <c r="I1072" s="147"/>
      <c r="J1072" s="147"/>
      <c r="K1072" s="147"/>
      <c r="L1072" s="147"/>
      <c r="M1072" s="147"/>
      <c r="N1072" s="147"/>
      <c r="O1072" s="147"/>
      <c r="P1072" s="147"/>
      <c r="Q1072" s="147"/>
      <c r="R1072" s="147"/>
      <c r="S1072" s="147"/>
    </row>
    <row r="1073" spans="1:19" s="144" customFormat="1" ht="30" customHeight="1">
      <c r="A1073" s="147"/>
      <c r="B1073" s="147"/>
      <c r="C1073" s="147"/>
      <c r="D1073" s="147"/>
      <c r="E1073" s="147"/>
      <c r="F1073" s="147"/>
      <c r="G1073" s="147"/>
      <c r="H1073" s="147"/>
      <c r="I1073" s="147"/>
      <c r="J1073" s="147"/>
      <c r="K1073" s="147"/>
      <c r="L1073" s="147"/>
      <c r="M1073" s="147"/>
      <c r="N1073" s="147"/>
      <c r="O1073" s="147"/>
      <c r="P1073" s="147"/>
      <c r="Q1073" s="147"/>
      <c r="R1073" s="147"/>
      <c r="S1073" s="147"/>
    </row>
    <row r="1074" spans="1:19" s="144" customFormat="1" ht="30" customHeight="1">
      <c r="A1074" s="147"/>
      <c r="B1074" s="147"/>
      <c r="C1074" s="147"/>
      <c r="D1074" s="147"/>
      <c r="E1074" s="147"/>
      <c r="F1074" s="147"/>
      <c r="G1074" s="147"/>
      <c r="H1074" s="147"/>
      <c r="I1074" s="147"/>
      <c r="J1074" s="147"/>
      <c r="K1074" s="147"/>
      <c r="L1074" s="147"/>
      <c r="M1074" s="147"/>
      <c r="N1074" s="147"/>
      <c r="O1074" s="147"/>
      <c r="P1074" s="147"/>
      <c r="Q1074" s="147"/>
      <c r="R1074" s="147"/>
      <c r="S1074" s="147"/>
    </row>
    <row r="1075" spans="1:19" s="144" customFormat="1" ht="30" customHeight="1">
      <c r="A1075" s="147"/>
      <c r="B1075" s="147"/>
      <c r="C1075" s="147"/>
      <c r="D1075" s="147"/>
      <c r="E1075" s="147"/>
      <c r="F1075" s="147"/>
      <c r="G1075" s="147"/>
      <c r="H1075" s="147"/>
      <c r="I1075" s="147"/>
      <c r="J1075" s="147"/>
      <c r="K1075" s="147"/>
      <c r="L1075" s="147"/>
      <c r="M1075" s="147"/>
      <c r="N1075" s="147"/>
      <c r="O1075" s="147"/>
      <c r="P1075" s="147"/>
      <c r="Q1075" s="147"/>
      <c r="R1075" s="147"/>
      <c r="S1075" s="147"/>
    </row>
    <row r="1076" spans="1:19" s="144" customFormat="1" ht="30" customHeight="1">
      <c r="A1076" s="147"/>
      <c r="B1076" s="147"/>
      <c r="C1076" s="147"/>
      <c r="D1076" s="147"/>
      <c r="E1076" s="147"/>
      <c r="F1076" s="147"/>
      <c r="G1076" s="147"/>
      <c r="H1076" s="147"/>
      <c r="I1076" s="147"/>
      <c r="J1076" s="147"/>
      <c r="K1076" s="147"/>
      <c r="L1076" s="147"/>
      <c r="M1076" s="147"/>
      <c r="N1076" s="147"/>
      <c r="O1076" s="147"/>
      <c r="P1076" s="147"/>
      <c r="Q1076" s="147"/>
      <c r="R1076" s="147"/>
      <c r="S1076" s="147"/>
    </row>
    <row r="1077" spans="1:19" s="144" customFormat="1" ht="30" customHeight="1">
      <c r="A1077" s="147"/>
      <c r="B1077" s="147"/>
      <c r="C1077" s="147"/>
      <c r="D1077" s="147"/>
      <c r="E1077" s="147"/>
      <c r="F1077" s="147"/>
      <c r="G1077" s="147"/>
      <c r="H1077" s="147"/>
      <c r="I1077" s="147"/>
      <c r="J1077" s="147"/>
      <c r="K1077" s="147"/>
      <c r="L1077" s="147"/>
      <c r="M1077" s="147"/>
      <c r="N1077" s="147"/>
      <c r="O1077" s="147"/>
      <c r="P1077" s="147"/>
      <c r="Q1077" s="147"/>
      <c r="R1077" s="147"/>
      <c r="S1077" s="147"/>
    </row>
    <row r="1078" spans="1:19" s="144" customFormat="1" ht="30" customHeight="1">
      <c r="A1078" s="147"/>
      <c r="B1078" s="147"/>
      <c r="C1078" s="147"/>
      <c r="D1078" s="147"/>
      <c r="E1078" s="147"/>
      <c r="F1078" s="147"/>
      <c r="G1078" s="147"/>
      <c r="H1078" s="147"/>
      <c r="I1078" s="147"/>
      <c r="J1078" s="147"/>
      <c r="K1078" s="147"/>
      <c r="L1078" s="147"/>
      <c r="M1078" s="147"/>
      <c r="N1078" s="147"/>
      <c r="O1078" s="147"/>
      <c r="P1078" s="147"/>
      <c r="Q1078" s="147"/>
      <c r="R1078" s="147"/>
      <c r="S1078" s="147"/>
    </row>
    <row r="1079" spans="1:19" s="144" customFormat="1" ht="30" customHeight="1">
      <c r="A1079" s="147"/>
      <c r="B1079" s="147"/>
      <c r="C1079" s="147"/>
      <c r="D1079" s="147"/>
      <c r="E1079" s="147"/>
      <c r="F1079" s="147"/>
      <c r="G1079" s="147"/>
      <c r="H1079" s="147"/>
      <c r="I1079" s="147"/>
      <c r="J1079" s="147"/>
      <c r="K1079" s="147"/>
      <c r="L1079" s="147"/>
      <c r="M1079" s="147"/>
      <c r="N1079" s="147"/>
      <c r="O1079" s="147"/>
      <c r="P1079" s="147"/>
      <c r="Q1079" s="147"/>
      <c r="R1079" s="147"/>
      <c r="S1079" s="147"/>
    </row>
    <row r="1080" spans="1:19" s="144" customFormat="1" ht="30" customHeight="1">
      <c r="A1080" s="147"/>
      <c r="B1080" s="147"/>
      <c r="C1080" s="147"/>
      <c r="D1080" s="147"/>
      <c r="E1080" s="147"/>
      <c r="F1080" s="147"/>
      <c r="G1080" s="147"/>
      <c r="H1080" s="147"/>
      <c r="I1080" s="147"/>
      <c r="J1080" s="147"/>
      <c r="K1080" s="147"/>
      <c r="L1080" s="147"/>
      <c r="M1080" s="147"/>
      <c r="N1080" s="147"/>
      <c r="O1080" s="147"/>
      <c r="P1080" s="147"/>
      <c r="Q1080" s="147"/>
      <c r="R1080" s="147"/>
      <c r="S1080" s="147"/>
    </row>
    <row r="1081" spans="1:19" s="144" customFormat="1" ht="30" customHeight="1">
      <c r="A1081" s="147"/>
      <c r="B1081" s="147"/>
      <c r="C1081" s="147"/>
      <c r="D1081" s="147"/>
      <c r="E1081" s="147"/>
      <c r="F1081" s="147"/>
      <c r="G1081" s="147"/>
      <c r="H1081" s="147"/>
      <c r="I1081" s="147"/>
      <c r="J1081" s="147"/>
      <c r="K1081" s="147"/>
      <c r="L1081" s="147"/>
      <c r="M1081" s="147"/>
      <c r="N1081" s="147"/>
      <c r="O1081" s="147"/>
      <c r="P1081" s="147"/>
      <c r="Q1081" s="147"/>
      <c r="R1081" s="147"/>
      <c r="S1081" s="147"/>
    </row>
    <row r="1082" spans="1:19" s="144" customFormat="1" ht="30" customHeight="1">
      <c r="A1082" s="147"/>
      <c r="B1082" s="147"/>
      <c r="C1082" s="147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7"/>
      <c r="O1082" s="147"/>
      <c r="P1082" s="147"/>
      <c r="Q1082" s="147"/>
      <c r="R1082" s="147"/>
      <c r="S1082" s="147"/>
    </row>
    <row r="1083" spans="1:19" s="144" customFormat="1" ht="30" customHeight="1">
      <c r="A1083" s="147"/>
      <c r="B1083" s="147"/>
      <c r="C1083" s="147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7"/>
      <c r="O1083" s="147"/>
      <c r="P1083" s="147"/>
      <c r="Q1083" s="147"/>
      <c r="R1083" s="147"/>
      <c r="S1083" s="147"/>
    </row>
    <row r="1084" spans="1:19" s="144" customFormat="1" ht="30" customHeight="1">
      <c r="A1084" s="147"/>
      <c r="B1084" s="147"/>
      <c r="C1084" s="147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7"/>
      <c r="O1084" s="147"/>
      <c r="P1084" s="147"/>
      <c r="Q1084" s="147"/>
      <c r="R1084" s="147"/>
      <c r="S1084" s="147"/>
    </row>
    <row r="1085" spans="1:19" s="144" customFormat="1" ht="30" customHeight="1">
      <c r="A1085" s="147"/>
      <c r="B1085" s="147"/>
      <c r="C1085" s="147"/>
      <c r="D1085" s="147"/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7"/>
      <c r="O1085" s="147"/>
      <c r="P1085" s="147"/>
      <c r="Q1085" s="147"/>
      <c r="R1085" s="147"/>
      <c r="S1085" s="147"/>
    </row>
    <row r="1086" spans="1:19" s="144" customFormat="1" ht="30" customHeight="1">
      <c r="A1086" s="147"/>
      <c r="B1086" s="147"/>
      <c r="C1086" s="147"/>
      <c r="D1086" s="147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7"/>
      <c r="O1086" s="147"/>
      <c r="P1086" s="147"/>
      <c r="Q1086" s="147"/>
      <c r="R1086" s="147"/>
      <c r="S1086" s="147"/>
    </row>
    <row r="1087" spans="1:19" s="144" customFormat="1" ht="30" customHeight="1">
      <c r="A1087" s="147"/>
      <c r="B1087" s="147"/>
      <c r="C1087" s="147"/>
      <c r="D1087" s="147"/>
      <c r="E1087" s="147"/>
      <c r="F1087" s="147"/>
      <c r="G1087" s="147"/>
      <c r="H1087" s="147"/>
      <c r="I1087" s="147"/>
      <c r="J1087" s="147"/>
      <c r="K1087" s="147"/>
      <c r="L1087" s="147"/>
      <c r="M1087" s="147"/>
      <c r="N1087" s="147"/>
      <c r="O1087" s="147"/>
      <c r="P1087" s="147"/>
      <c r="Q1087" s="147"/>
      <c r="R1087" s="147"/>
      <c r="S1087" s="147"/>
    </row>
    <row r="1088" spans="1:19" s="144" customFormat="1" ht="30" customHeight="1">
      <c r="A1088" s="147"/>
      <c r="B1088" s="147"/>
      <c r="C1088" s="147"/>
      <c r="D1088" s="147"/>
      <c r="E1088" s="147"/>
      <c r="F1088" s="147"/>
      <c r="G1088" s="147"/>
      <c r="H1088" s="147"/>
      <c r="I1088" s="147"/>
      <c r="J1088" s="147"/>
      <c r="K1088" s="147"/>
      <c r="L1088" s="147"/>
      <c r="M1088" s="147"/>
      <c r="N1088" s="147"/>
      <c r="O1088" s="147"/>
      <c r="P1088" s="147"/>
      <c r="Q1088" s="147"/>
      <c r="R1088" s="147"/>
      <c r="S1088" s="147"/>
    </row>
    <row r="1089" spans="1:19" s="144" customFormat="1" ht="30" customHeight="1">
      <c r="A1089" s="147"/>
      <c r="B1089" s="147"/>
      <c r="C1089" s="147"/>
      <c r="D1089" s="147"/>
      <c r="E1089" s="147"/>
      <c r="F1089" s="147"/>
      <c r="G1089" s="147"/>
      <c r="H1089" s="147"/>
      <c r="I1089" s="147"/>
      <c r="J1089" s="147"/>
      <c r="K1089" s="147"/>
      <c r="L1089" s="147"/>
      <c r="M1089" s="147"/>
      <c r="N1089" s="147"/>
      <c r="O1089" s="147"/>
      <c r="P1089" s="147"/>
      <c r="Q1089" s="147"/>
      <c r="R1089" s="147"/>
      <c r="S1089" s="147"/>
    </row>
    <row r="1090" spans="1:19" s="144" customFormat="1" ht="30" customHeight="1">
      <c r="A1090" s="147"/>
      <c r="B1090" s="147"/>
      <c r="C1090" s="147"/>
      <c r="D1090" s="147"/>
      <c r="E1090" s="147"/>
      <c r="F1090" s="147"/>
      <c r="G1090" s="147"/>
      <c r="H1090" s="147"/>
      <c r="I1090" s="147"/>
      <c r="J1090" s="147"/>
      <c r="K1090" s="147"/>
      <c r="L1090" s="147"/>
      <c r="M1090" s="147"/>
      <c r="N1090" s="147"/>
      <c r="O1090" s="147"/>
      <c r="P1090" s="147"/>
      <c r="Q1090" s="147"/>
      <c r="R1090" s="147"/>
      <c r="S1090" s="147"/>
    </row>
    <row r="1091" spans="1:19" s="144" customFormat="1" ht="30" customHeight="1">
      <c r="A1091" s="147"/>
      <c r="B1091" s="147"/>
      <c r="C1091" s="147"/>
      <c r="D1091" s="147"/>
      <c r="E1091" s="147"/>
      <c r="F1091" s="147"/>
      <c r="G1091" s="147"/>
      <c r="H1091" s="147"/>
      <c r="I1091" s="147"/>
      <c r="J1091" s="147"/>
      <c r="K1091" s="147"/>
      <c r="L1091" s="147"/>
      <c r="M1091" s="147"/>
      <c r="N1091" s="147"/>
      <c r="O1091" s="147"/>
      <c r="P1091" s="147"/>
      <c r="Q1091" s="147"/>
      <c r="R1091" s="147"/>
      <c r="S1091" s="147"/>
    </row>
    <row r="1092" spans="1:19" s="144" customFormat="1" ht="30" customHeight="1">
      <c r="A1092" s="147"/>
      <c r="B1092" s="147"/>
      <c r="C1092" s="147"/>
      <c r="D1092" s="147"/>
      <c r="E1092" s="147"/>
      <c r="F1092" s="147"/>
      <c r="G1092" s="147"/>
      <c r="H1092" s="147"/>
      <c r="I1092" s="147"/>
      <c r="J1092" s="147"/>
      <c r="K1092" s="147"/>
      <c r="L1092" s="147"/>
      <c r="M1092" s="147"/>
      <c r="N1092" s="147"/>
      <c r="O1092" s="147"/>
      <c r="P1092" s="147"/>
      <c r="Q1092" s="147"/>
      <c r="R1092" s="147"/>
      <c r="S1092" s="147"/>
    </row>
    <row r="1093" spans="1:19" s="144" customFormat="1" ht="30" customHeight="1">
      <c r="A1093" s="147"/>
      <c r="B1093" s="147"/>
      <c r="C1093" s="147"/>
      <c r="D1093" s="147"/>
      <c r="E1093" s="147"/>
      <c r="F1093" s="147"/>
      <c r="G1093" s="147"/>
      <c r="H1093" s="147"/>
      <c r="I1093" s="147"/>
      <c r="J1093" s="147"/>
      <c r="K1093" s="147"/>
      <c r="L1093" s="147"/>
      <c r="M1093" s="147"/>
      <c r="N1093" s="147"/>
      <c r="O1093" s="147"/>
      <c r="P1093" s="147"/>
      <c r="Q1093" s="147"/>
      <c r="R1093" s="147"/>
      <c r="S1093" s="147"/>
    </row>
    <row r="1094" spans="1:19" s="144" customFormat="1" ht="30" customHeight="1">
      <c r="A1094" s="147"/>
      <c r="B1094" s="147"/>
      <c r="C1094" s="147"/>
      <c r="D1094" s="147"/>
      <c r="E1094" s="147"/>
      <c r="F1094" s="147"/>
      <c r="G1094" s="147"/>
      <c r="H1094" s="147"/>
      <c r="I1094" s="147"/>
      <c r="J1094" s="147"/>
      <c r="K1094" s="147"/>
      <c r="L1094" s="147"/>
      <c r="M1094" s="147"/>
      <c r="N1094" s="147"/>
      <c r="O1094" s="147"/>
      <c r="P1094" s="147"/>
      <c r="Q1094" s="147"/>
      <c r="R1094" s="147"/>
      <c r="S1094" s="147"/>
    </row>
  </sheetData>
  <sheetProtection/>
  <mergeCells count="16">
    <mergeCell ref="A5:C5"/>
    <mergeCell ref="E5:G5"/>
    <mergeCell ref="H5:O5"/>
    <mergeCell ref="H6:L6"/>
    <mergeCell ref="M6:N6"/>
    <mergeCell ref="A6:A7"/>
    <mergeCell ref="B6:B7"/>
    <mergeCell ref="C6:C7"/>
    <mergeCell ref="D5:D7"/>
    <mergeCell ref="E6:E7"/>
    <mergeCell ref="F6:F7"/>
    <mergeCell ref="G6:G7"/>
    <mergeCell ref="O6:O7"/>
    <mergeCell ref="P5:P7"/>
    <mergeCell ref="Q5:Q7"/>
    <mergeCell ref="A2:Q3"/>
  </mergeCells>
  <printOptions/>
  <pageMargins left="0.75" right="0.31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3" width="23.50390625" style="0" customWidth="1"/>
  </cols>
  <sheetData>
    <row r="1" ht="14.25">
      <c r="A1" t="s">
        <v>555</v>
      </c>
    </row>
    <row r="2" spans="1:3" ht="20.25">
      <c r="A2" s="157" t="s">
        <v>556</v>
      </c>
      <c r="B2" s="157"/>
      <c r="C2" s="158"/>
    </row>
    <row r="3" spans="1:3" ht="20.25">
      <c r="A3" s="159"/>
      <c r="B3" s="159"/>
      <c r="C3" s="160"/>
    </row>
    <row r="4" spans="1:3" ht="14.25">
      <c r="A4" s="161"/>
      <c r="B4" s="161"/>
      <c r="C4" s="162" t="s">
        <v>22</v>
      </c>
    </row>
    <row r="5" spans="1:3" ht="14.25">
      <c r="A5" s="163" t="s">
        <v>557</v>
      </c>
      <c r="B5" s="163" t="s">
        <v>558</v>
      </c>
      <c r="C5" s="164" t="s">
        <v>559</v>
      </c>
    </row>
    <row r="6" spans="1:3" ht="14.25">
      <c r="A6" s="165" t="s">
        <v>97</v>
      </c>
      <c r="B6" s="166"/>
      <c r="C6" s="167">
        <f>C7+C12+C23+C31</f>
        <v>248095.66999999998</v>
      </c>
    </row>
    <row r="7" spans="1:3" ht="14.25">
      <c r="A7" s="168" t="s">
        <v>560</v>
      </c>
      <c r="B7" s="169" t="s">
        <v>561</v>
      </c>
      <c r="C7" s="170">
        <f>SUM(C8:C11)</f>
        <v>35136.42</v>
      </c>
    </row>
    <row r="8" spans="1:3" ht="14.25">
      <c r="A8" s="171" t="s">
        <v>562</v>
      </c>
      <c r="B8" s="172" t="s">
        <v>563</v>
      </c>
      <c r="C8" s="167">
        <v>24973.52</v>
      </c>
    </row>
    <row r="9" spans="1:3" ht="14.25">
      <c r="A9" s="171" t="s">
        <v>564</v>
      </c>
      <c r="B9" s="172" t="s">
        <v>565</v>
      </c>
      <c r="C9" s="167">
        <v>5785.15</v>
      </c>
    </row>
    <row r="10" spans="1:3" ht="14.25">
      <c r="A10" s="171" t="s">
        <v>566</v>
      </c>
      <c r="B10" s="172" t="s">
        <v>567</v>
      </c>
      <c r="C10" s="167">
        <v>2635.18</v>
      </c>
    </row>
    <row r="11" spans="1:3" ht="14.25">
      <c r="A11" s="171" t="s">
        <v>568</v>
      </c>
      <c r="B11" s="172" t="s">
        <v>569</v>
      </c>
      <c r="C11" s="173">
        <v>1742.57</v>
      </c>
    </row>
    <row r="12" spans="1:3" ht="14.25">
      <c r="A12" s="168" t="s">
        <v>570</v>
      </c>
      <c r="B12" s="169" t="s">
        <v>571</v>
      </c>
      <c r="C12" s="170">
        <f>SUM(C13:C22)</f>
        <v>210221.75</v>
      </c>
    </row>
    <row r="13" spans="1:3" ht="14.25">
      <c r="A13" s="171" t="s">
        <v>572</v>
      </c>
      <c r="B13" s="172" t="s">
        <v>573</v>
      </c>
      <c r="C13" s="167">
        <v>8383.73</v>
      </c>
    </row>
    <row r="14" spans="1:3" ht="14.25">
      <c r="A14" s="171" t="s">
        <v>574</v>
      </c>
      <c r="B14" s="172" t="s">
        <v>575</v>
      </c>
      <c r="C14" s="167">
        <v>316.1</v>
      </c>
    </row>
    <row r="15" spans="1:3" ht="14.25">
      <c r="A15" s="171" t="s">
        <v>576</v>
      </c>
      <c r="B15" s="172" t="s">
        <v>577</v>
      </c>
      <c r="C15" s="167">
        <v>320.65</v>
      </c>
    </row>
    <row r="16" spans="1:3" ht="14.25">
      <c r="A16" s="171" t="s">
        <v>578</v>
      </c>
      <c r="B16" s="172" t="s">
        <v>579</v>
      </c>
      <c r="C16" s="167">
        <v>338.17</v>
      </c>
    </row>
    <row r="17" spans="1:3" ht="14.25">
      <c r="A17" s="171" t="s">
        <v>580</v>
      </c>
      <c r="B17" s="172" t="s">
        <v>581</v>
      </c>
      <c r="C17" s="167">
        <v>3163.42</v>
      </c>
    </row>
    <row r="18" spans="1:3" ht="14.25">
      <c r="A18" s="171" t="s">
        <v>582</v>
      </c>
      <c r="B18" s="172" t="s">
        <v>583</v>
      </c>
      <c r="C18" s="167">
        <v>777.88</v>
      </c>
    </row>
    <row r="19" spans="1:3" ht="14.25">
      <c r="A19" s="171" t="s">
        <v>584</v>
      </c>
      <c r="B19" s="172" t="s">
        <v>585</v>
      </c>
      <c r="C19" s="167"/>
    </row>
    <row r="20" spans="1:3" ht="14.25">
      <c r="A20" s="171" t="s">
        <v>586</v>
      </c>
      <c r="B20" s="172" t="s">
        <v>587</v>
      </c>
      <c r="C20" s="167">
        <v>296.85</v>
      </c>
    </row>
    <row r="21" spans="1:3" ht="14.25">
      <c r="A21" s="171" t="s">
        <v>588</v>
      </c>
      <c r="B21" s="172" t="s">
        <v>589</v>
      </c>
      <c r="C21" s="167">
        <v>1271.43</v>
      </c>
    </row>
    <row r="22" spans="1:3" ht="14.25">
      <c r="A22" s="171" t="s">
        <v>590</v>
      </c>
      <c r="B22" s="172" t="s">
        <v>591</v>
      </c>
      <c r="C22" s="167">
        <v>195353.52</v>
      </c>
    </row>
    <row r="23" spans="1:3" ht="14.25">
      <c r="A23" s="168" t="s">
        <v>592</v>
      </c>
      <c r="B23" s="169" t="s">
        <v>593</v>
      </c>
      <c r="C23" s="170">
        <f>SUM(C24:C30)</f>
        <v>2253.2</v>
      </c>
    </row>
    <row r="24" spans="1:3" ht="14.25">
      <c r="A24" s="171" t="s">
        <v>594</v>
      </c>
      <c r="B24" s="172" t="s">
        <v>595</v>
      </c>
      <c r="C24" s="167">
        <v>1300</v>
      </c>
    </row>
    <row r="25" spans="1:3" ht="14.25">
      <c r="A25" s="171" t="s">
        <v>596</v>
      </c>
      <c r="B25" s="172" t="s">
        <v>597</v>
      </c>
      <c r="C25" s="167">
        <v>380</v>
      </c>
    </row>
    <row r="26" spans="1:3" ht="14.25">
      <c r="A26" s="171" t="s">
        <v>598</v>
      </c>
      <c r="B26" s="172" t="s">
        <v>599</v>
      </c>
      <c r="C26" s="167"/>
    </row>
    <row r="27" spans="1:3" ht="14.25">
      <c r="A27" s="171" t="s">
        <v>600</v>
      </c>
      <c r="B27" s="172" t="s">
        <v>601</v>
      </c>
      <c r="C27" s="167"/>
    </row>
    <row r="28" spans="1:3" ht="14.25">
      <c r="A28" s="171" t="s">
        <v>602</v>
      </c>
      <c r="B28" s="172" t="s">
        <v>603</v>
      </c>
      <c r="C28" s="167">
        <v>455.7</v>
      </c>
    </row>
    <row r="29" spans="1:3" ht="14.25">
      <c r="A29" s="171" t="s">
        <v>604</v>
      </c>
      <c r="B29" s="172" t="s">
        <v>605</v>
      </c>
      <c r="C29" s="167">
        <v>79.5</v>
      </c>
    </row>
    <row r="30" spans="1:3" ht="14.25">
      <c r="A30" s="171" t="s">
        <v>606</v>
      </c>
      <c r="B30" s="172" t="s">
        <v>607</v>
      </c>
      <c r="C30" s="167">
        <v>38</v>
      </c>
    </row>
    <row r="31" spans="1:3" ht="14.25">
      <c r="A31" s="168" t="s">
        <v>608</v>
      </c>
      <c r="B31" s="168" t="s">
        <v>609</v>
      </c>
      <c r="C31" s="174">
        <f>SUM(C32:C37)</f>
        <v>484.3</v>
      </c>
    </row>
    <row r="32" spans="1:3" ht="14.25">
      <c r="A32" s="171" t="s">
        <v>610</v>
      </c>
      <c r="B32" s="171" t="s">
        <v>595</v>
      </c>
      <c r="C32" s="175">
        <v>0</v>
      </c>
    </row>
    <row r="33" spans="1:3" ht="14.25">
      <c r="A33" s="171" t="s">
        <v>611</v>
      </c>
      <c r="B33" s="171" t="s">
        <v>597</v>
      </c>
      <c r="C33" s="175">
        <v>198.8</v>
      </c>
    </row>
    <row r="34" spans="1:3" ht="14.25">
      <c r="A34" s="171" t="s">
        <v>612</v>
      </c>
      <c r="B34" s="171" t="s">
        <v>599</v>
      </c>
      <c r="C34" s="175">
        <v>0</v>
      </c>
    </row>
    <row r="35" spans="1:3" ht="14.25">
      <c r="A35" s="171" t="s">
        <v>613</v>
      </c>
      <c r="B35" s="171" t="s">
        <v>603</v>
      </c>
      <c r="C35" s="175">
        <v>104.5</v>
      </c>
    </row>
    <row r="36" spans="1:3" ht="14.25">
      <c r="A36" s="171" t="s">
        <v>614</v>
      </c>
      <c r="B36" s="171" t="s">
        <v>605</v>
      </c>
      <c r="C36" s="175">
        <v>61</v>
      </c>
    </row>
    <row r="37" spans="1:3" ht="14.25">
      <c r="A37" s="171" t="s">
        <v>615</v>
      </c>
      <c r="B37" s="171" t="s">
        <v>607</v>
      </c>
      <c r="C37" s="175">
        <v>120</v>
      </c>
    </row>
  </sheetData>
  <sheetProtection/>
  <mergeCells count="2">
    <mergeCell ref="A2:C2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38"/>
  <sheetViews>
    <sheetView zoomScaleSheetLayoutView="100" workbookViewId="0" topLeftCell="A1">
      <selection activeCell="W7" sqref="W7"/>
    </sheetView>
  </sheetViews>
  <sheetFormatPr defaultColWidth="9.00390625" defaultRowHeight="14.25"/>
  <cols>
    <col min="1" max="1" width="20.125" style="144" customWidth="1"/>
    <col min="2" max="2" width="24.875" style="144" customWidth="1"/>
    <col min="3" max="3" width="29.625" style="144" customWidth="1"/>
    <col min="4" max="241" width="3.00390625" style="144" customWidth="1"/>
  </cols>
  <sheetData>
    <row r="1" s="144" customFormat="1" ht="11.25">
      <c r="A1" s="144" t="s">
        <v>616</v>
      </c>
    </row>
    <row r="2" spans="1:4" s="144" customFormat="1" ht="13.5" customHeight="1">
      <c r="A2" s="146" t="s">
        <v>617</v>
      </c>
      <c r="B2" s="146"/>
      <c r="C2" s="146"/>
      <c r="D2" s="147"/>
    </row>
    <row r="3" spans="1:4" s="144" customFormat="1" ht="29.25" customHeight="1">
      <c r="A3" s="146"/>
      <c r="B3" s="146"/>
      <c r="C3" s="146"/>
      <c r="D3" s="147"/>
    </row>
    <row r="4" spans="1:4" s="144" customFormat="1" ht="24.75" customHeight="1">
      <c r="A4" s="148"/>
      <c r="B4" s="147"/>
      <c r="C4" s="149" t="s">
        <v>22</v>
      </c>
      <c r="D4" s="147"/>
    </row>
    <row r="5" spans="1:29" s="145" customFormat="1" ht="36.75" customHeight="1">
      <c r="A5" s="150" t="s">
        <v>618</v>
      </c>
      <c r="B5" s="151" t="s">
        <v>619</v>
      </c>
      <c r="C5" s="152" t="s">
        <v>620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28" s="144" customFormat="1" ht="36.75" customHeight="1">
      <c r="A6" s="153" t="s">
        <v>97</v>
      </c>
      <c r="B6" s="154"/>
      <c r="C6" s="155">
        <f>SUM(C7:C15)</f>
        <v>41788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1:28" s="144" customFormat="1" ht="36.75" customHeight="1">
      <c r="A7" s="153" t="s">
        <v>98</v>
      </c>
      <c r="B7" s="156" t="s">
        <v>99</v>
      </c>
      <c r="C7" s="155">
        <v>3080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1:28" s="144" customFormat="1" ht="36.75" customHeight="1">
      <c r="A8" s="153" t="s">
        <v>104</v>
      </c>
      <c r="B8" s="156" t="s">
        <v>105</v>
      </c>
      <c r="C8" s="155">
        <v>9350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</row>
    <row r="9" spans="1:28" s="144" customFormat="1" ht="36.75" customHeight="1">
      <c r="A9" s="153" t="s">
        <v>108</v>
      </c>
      <c r="B9" s="156" t="s">
        <v>621</v>
      </c>
      <c r="C9" s="155">
        <v>35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8" s="144" customFormat="1" ht="36.75" customHeight="1">
      <c r="A10" s="153" t="s">
        <v>110</v>
      </c>
      <c r="B10" s="156" t="s">
        <v>111</v>
      </c>
      <c r="C10" s="155">
        <v>9114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</row>
    <row r="11" spans="1:28" s="144" customFormat="1" ht="36.75" customHeight="1">
      <c r="A11" s="153" t="s">
        <v>112</v>
      </c>
      <c r="B11" s="156" t="s">
        <v>622</v>
      </c>
      <c r="C11" s="155">
        <v>10048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</row>
    <row r="12" spans="1:28" s="144" customFormat="1" ht="36.75" customHeight="1">
      <c r="A12" s="153" t="s">
        <v>114</v>
      </c>
      <c r="B12" s="156" t="s">
        <v>115</v>
      </c>
      <c r="C12" s="155">
        <v>892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</row>
    <row r="13" spans="1:28" s="144" customFormat="1" ht="36.75" customHeight="1">
      <c r="A13" s="153" t="s">
        <v>118</v>
      </c>
      <c r="B13" s="156" t="s">
        <v>119</v>
      </c>
      <c r="C13" s="155">
        <v>3350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</row>
    <row r="14" spans="1:28" s="144" customFormat="1" ht="36.75" customHeight="1">
      <c r="A14" s="153" t="s">
        <v>120</v>
      </c>
      <c r="B14" s="156" t="s">
        <v>121</v>
      </c>
      <c r="C14" s="155">
        <v>1823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</row>
    <row r="15" spans="1:28" s="144" customFormat="1" ht="36.75" customHeight="1">
      <c r="A15" s="153" t="s">
        <v>128</v>
      </c>
      <c r="B15" s="156" t="s">
        <v>129</v>
      </c>
      <c r="C15" s="155">
        <v>4096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</row>
    <row r="16" spans="1:4" s="144" customFormat="1" ht="30" customHeight="1">
      <c r="A16" s="147"/>
      <c r="B16" s="147"/>
      <c r="C16" s="147"/>
      <c r="D16" s="147"/>
    </row>
    <row r="17" spans="1:4" s="144" customFormat="1" ht="30" customHeight="1">
      <c r="A17" s="147"/>
      <c r="B17" s="147"/>
      <c r="C17" s="147"/>
      <c r="D17" s="147"/>
    </row>
    <row r="18" spans="1:4" s="144" customFormat="1" ht="30" customHeight="1">
      <c r="A18" s="147"/>
      <c r="B18" s="147"/>
      <c r="C18" s="147"/>
      <c r="D18" s="147"/>
    </row>
    <row r="19" spans="1:4" s="144" customFormat="1" ht="30" customHeight="1">
      <c r="A19" s="147"/>
      <c r="B19" s="147"/>
      <c r="C19" s="147"/>
      <c r="D19" s="147"/>
    </row>
    <row r="20" spans="1:4" s="144" customFormat="1" ht="30" customHeight="1">
      <c r="A20" s="147"/>
      <c r="B20" s="147"/>
      <c r="C20" s="147"/>
      <c r="D20" s="147"/>
    </row>
    <row r="21" spans="1:4" s="144" customFormat="1" ht="30" customHeight="1">
      <c r="A21" s="147"/>
      <c r="B21" s="147"/>
      <c r="C21" s="147"/>
      <c r="D21" s="147"/>
    </row>
    <row r="22" spans="1:4" s="144" customFormat="1" ht="30" customHeight="1">
      <c r="A22" s="147"/>
      <c r="B22" s="147"/>
      <c r="C22" s="147"/>
      <c r="D22" s="147"/>
    </row>
    <row r="23" spans="1:4" s="144" customFormat="1" ht="30" customHeight="1">
      <c r="A23" s="147"/>
      <c r="B23" s="147"/>
      <c r="C23" s="147"/>
      <c r="D23" s="147"/>
    </row>
    <row r="24" spans="1:4" s="144" customFormat="1" ht="30" customHeight="1">
      <c r="A24" s="147"/>
      <c r="B24" s="147"/>
      <c r="C24" s="147"/>
      <c r="D24" s="147"/>
    </row>
    <row r="25" spans="1:4" s="144" customFormat="1" ht="30" customHeight="1">
      <c r="A25" s="147"/>
      <c r="B25" s="147"/>
      <c r="C25" s="147"/>
      <c r="D25" s="147"/>
    </row>
    <row r="26" spans="1:4" s="144" customFormat="1" ht="30" customHeight="1">
      <c r="A26" s="147"/>
      <c r="B26" s="147"/>
      <c r="C26" s="147"/>
      <c r="D26" s="147"/>
    </row>
    <row r="27" spans="1:4" s="144" customFormat="1" ht="30" customHeight="1">
      <c r="A27" s="147"/>
      <c r="B27" s="147"/>
      <c r="C27" s="147"/>
      <c r="D27" s="147"/>
    </row>
    <row r="28" spans="1:4" s="144" customFormat="1" ht="30" customHeight="1">
      <c r="A28" s="147"/>
      <c r="B28" s="147"/>
      <c r="C28" s="147"/>
      <c r="D28" s="147"/>
    </row>
    <row r="29" spans="1:4" s="144" customFormat="1" ht="30" customHeight="1">
      <c r="A29" s="147"/>
      <c r="B29" s="147"/>
      <c r="C29" s="147"/>
      <c r="D29" s="147"/>
    </row>
    <row r="30" spans="1:4" s="144" customFormat="1" ht="30" customHeight="1">
      <c r="A30" s="147"/>
      <c r="B30" s="147"/>
      <c r="C30" s="147"/>
      <c r="D30" s="147"/>
    </row>
    <row r="31" spans="1:4" s="144" customFormat="1" ht="30" customHeight="1">
      <c r="A31" s="147"/>
      <c r="B31" s="147"/>
      <c r="C31" s="147"/>
      <c r="D31" s="147"/>
    </row>
    <row r="32" spans="1:4" s="144" customFormat="1" ht="30" customHeight="1">
      <c r="A32" s="147"/>
      <c r="B32" s="147"/>
      <c r="C32" s="147"/>
      <c r="D32" s="147"/>
    </row>
    <row r="33" spans="1:4" s="144" customFormat="1" ht="30" customHeight="1">
      <c r="A33" s="147"/>
      <c r="B33" s="147"/>
      <c r="C33" s="147"/>
      <c r="D33" s="147"/>
    </row>
    <row r="34" spans="1:4" s="144" customFormat="1" ht="30" customHeight="1">
      <c r="A34" s="147"/>
      <c r="B34" s="147"/>
      <c r="C34" s="147"/>
      <c r="D34" s="147"/>
    </row>
    <row r="35" spans="1:4" s="144" customFormat="1" ht="30" customHeight="1">
      <c r="A35" s="147"/>
      <c r="B35" s="147"/>
      <c r="C35" s="147"/>
      <c r="D35" s="147"/>
    </row>
    <row r="36" spans="1:4" s="144" customFormat="1" ht="30" customHeight="1">
      <c r="A36" s="147"/>
      <c r="B36" s="147"/>
      <c r="C36" s="147"/>
      <c r="D36" s="147"/>
    </row>
    <row r="37" spans="1:4" s="144" customFormat="1" ht="30" customHeight="1">
      <c r="A37" s="147"/>
      <c r="B37" s="147"/>
      <c r="C37" s="147"/>
      <c r="D37" s="147"/>
    </row>
    <row r="38" spans="1:4" s="144" customFormat="1" ht="30" customHeight="1">
      <c r="A38" s="147"/>
      <c r="B38" s="147"/>
      <c r="C38" s="147"/>
      <c r="D38" s="147"/>
    </row>
    <row r="39" spans="1:4" s="144" customFormat="1" ht="30" customHeight="1">
      <c r="A39" s="147"/>
      <c r="B39" s="147"/>
      <c r="C39" s="147"/>
      <c r="D39" s="147"/>
    </row>
    <row r="40" spans="1:4" s="144" customFormat="1" ht="30" customHeight="1">
      <c r="A40" s="147"/>
      <c r="B40" s="147"/>
      <c r="C40" s="147"/>
      <c r="D40" s="147"/>
    </row>
    <row r="41" spans="1:4" s="144" customFormat="1" ht="30" customHeight="1">
      <c r="A41" s="147"/>
      <c r="B41" s="147"/>
      <c r="C41" s="147"/>
      <c r="D41" s="147"/>
    </row>
    <row r="42" spans="1:4" s="144" customFormat="1" ht="30" customHeight="1">
      <c r="A42" s="147"/>
      <c r="B42" s="147"/>
      <c r="C42" s="147"/>
      <c r="D42" s="147"/>
    </row>
    <row r="43" spans="1:4" s="144" customFormat="1" ht="30" customHeight="1">
      <c r="A43" s="147"/>
      <c r="B43" s="147"/>
      <c r="C43" s="147"/>
      <c r="D43" s="147"/>
    </row>
    <row r="44" spans="1:4" s="144" customFormat="1" ht="30" customHeight="1">
      <c r="A44" s="147"/>
      <c r="B44" s="147"/>
      <c r="C44" s="147"/>
      <c r="D44" s="147"/>
    </row>
    <row r="45" spans="1:4" s="144" customFormat="1" ht="30" customHeight="1">
      <c r="A45" s="147"/>
      <c r="B45" s="147"/>
      <c r="C45" s="147"/>
      <c r="D45" s="147"/>
    </row>
    <row r="46" spans="1:4" s="144" customFormat="1" ht="30" customHeight="1">
      <c r="A46" s="147"/>
      <c r="B46" s="147"/>
      <c r="C46" s="147"/>
      <c r="D46" s="147"/>
    </row>
    <row r="47" spans="1:4" s="144" customFormat="1" ht="30" customHeight="1">
      <c r="A47" s="147"/>
      <c r="B47" s="147"/>
      <c r="C47" s="147"/>
      <c r="D47" s="147"/>
    </row>
    <row r="48" spans="1:4" s="144" customFormat="1" ht="30" customHeight="1">
      <c r="A48" s="147"/>
      <c r="B48" s="147"/>
      <c r="C48" s="147"/>
      <c r="D48" s="147"/>
    </row>
    <row r="49" spans="1:4" s="144" customFormat="1" ht="30" customHeight="1">
      <c r="A49" s="147"/>
      <c r="B49" s="147"/>
      <c r="C49" s="147"/>
      <c r="D49" s="147"/>
    </row>
    <row r="50" spans="1:4" s="144" customFormat="1" ht="30" customHeight="1">
      <c r="A50" s="147"/>
      <c r="B50" s="147"/>
      <c r="C50" s="147"/>
      <c r="D50" s="147"/>
    </row>
    <row r="51" spans="1:4" s="144" customFormat="1" ht="30" customHeight="1">
      <c r="A51" s="147"/>
      <c r="B51" s="147"/>
      <c r="C51" s="147"/>
      <c r="D51" s="147"/>
    </row>
    <row r="52" spans="1:4" s="144" customFormat="1" ht="30" customHeight="1">
      <c r="A52" s="147"/>
      <c r="B52" s="147"/>
      <c r="C52" s="147"/>
      <c r="D52" s="147"/>
    </row>
    <row r="53" spans="1:4" s="144" customFormat="1" ht="30" customHeight="1">
      <c r="A53" s="147"/>
      <c r="B53" s="147"/>
      <c r="C53" s="147"/>
      <c r="D53" s="147"/>
    </row>
    <row r="54" spans="1:4" s="144" customFormat="1" ht="30" customHeight="1">
      <c r="A54" s="147"/>
      <c r="B54" s="147"/>
      <c r="C54" s="147"/>
      <c r="D54" s="147"/>
    </row>
    <row r="55" spans="1:4" s="144" customFormat="1" ht="30" customHeight="1">
      <c r="A55" s="147"/>
      <c r="B55" s="147"/>
      <c r="C55" s="147"/>
      <c r="D55" s="147"/>
    </row>
    <row r="56" spans="1:4" s="144" customFormat="1" ht="30" customHeight="1">
      <c r="A56" s="147"/>
      <c r="B56" s="147"/>
      <c r="C56" s="147"/>
      <c r="D56" s="147"/>
    </row>
    <row r="57" spans="1:4" s="144" customFormat="1" ht="30" customHeight="1">
      <c r="A57" s="147"/>
      <c r="B57" s="147"/>
      <c r="C57" s="147"/>
      <c r="D57" s="147"/>
    </row>
    <row r="58" spans="1:4" s="144" customFormat="1" ht="30" customHeight="1">
      <c r="A58" s="147"/>
      <c r="B58" s="147"/>
      <c r="C58" s="147"/>
      <c r="D58" s="147"/>
    </row>
    <row r="59" spans="1:4" s="144" customFormat="1" ht="30" customHeight="1">
      <c r="A59" s="147"/>
      <c r="B59" s="147"/>
      <c r="C59" s="147"/>
      <c r="D59" s="147"/>
    </row>
    <row r="60" spans="1:4" s="144" customFormat="1" ht="30" customHeight="1">
      <c r="A60" s="147"/>
      <c r="B60" s="147"/>
      <c r="C60" s="147"/>
      <c r="D60" s="147"/>
    </row>
    <row r="61" spans="1:4" s="144" customFormat="1" ht="30" customHeight="1">
      <c r="A61" s="147"/>
      <c r="B61" s="147"/>
      <c r="C61" s="147"/>
      <c r="D61" s="147"/>
    </row>
    <row r="62" spans="1:4" s="144" customFormat="1" ht="30" customHeight="1">
      <c r="A62" s="147"/>
      <c r="B62" s="147"/>
      <c r="C62" s="147"/>
      <c r="D62" s="147"/>
    </row>
    <row r="63" spans="1:4" s="144" customFormat="1" ht="30" customHeight="1">
      <c r="A63" s="147"/>
      <c r="B63" s="147"/>
      <c r="C63" s="147"/>
      <c r="D63" s="147"/>
    </row>
    <row r="64" spans="1:4" s="144" customFormat="1" ht="30" customHeight="1">
      <c r="A64" s="147"/>
      <c r="B64" s="147"/>
      <c r="C64" s="147"/>
      <c r="D64" s="147"/>
    </row>
    <row r="65" spans="1:4" s="144" customFormat="1" ht="30" customHeight="1">
      <c r="A65" s="147"/>
      <c r="B65" s="147"/>
      <c r="C65" s="147"/>
      <c r="D65" s="147"/>
    </row>
    <row r="66" spans="1:4" s="144" customFormat="1" ht="30" customHeight="1">
      <c r="A66" s="147"/>
      <c r="B66" s="147"/>
      <c r="C66" s="147"/>
      <c r="D66" s="147"/>
    </row>
    <row r="67" spans="1:4" s="144" customFormat="1" ht="30" customHeight="1">
      <c r="A67" s="147"/>
      <c r="B67" s="147"/>
      <c r="C67" s="147"/>
      <c r="D67" s="147"/>
    </row>
    <row r="68" spans="1:4" s="144" customFormat="1" ht="30" customHeight="1">
      <c r="A68" s="147"/>
      <c r="B68" s="147"/>
      <c r="C68" s="147"/>
      <c r="D68" s="147"/>
    </row>
    <row r="69" spans="1:4" s="144" customFormat="1" ht="30" customHeight="1">
      <c r="A69" s="147"/>
      <c r="B69" s="147"/>
      <c r="C69" s="147"/>
      <c r="D69" s="147"/>
    </row>
    <row r="70" spans="1:4" s="144" customFormat="1" ht="30" customHeight="1">
      <c r="A70" s="147"/>
      <c r="B70" s="147"/>
      <c r="C70" s="147"/>
      <c r="D70" s="147"/>
    </row>
    <row r="71" spans="1:4" s="144" customFormat="1" ht="30" customHeight="1">
      <c r="A71" s="147"/>
      <c r="B71" s="147"/>
      <c r="C71" s="147"/>
      <c r="D71" s="147"/>
    </row>
    <row r="72" spans="1:4" s="144" customFormat="1" ht="30" customHeight="1">
      <c r="A72" s="147"/>
      <c r="B72" s="147"/>
      <c r="C72" s="147"/>
      <c r="D72" s="147"/>
    </row>
    <row r="73" spans="1:4" s="144" customFormat="1" ht="30" customHeight="1">
      <c r="A73" s="147"/>
      <c r="B73" s="147"/>
      <c r="C73" s="147"/>
      <c r="D73" s="147"/>
    </row>
    <row r="74" spans="1:4" s="144" customFormat="1" ht="30" customHeight="1">
      <c r="A74" s="147"/>
      <c r="B74" s="147"/>
      <c r="C74" s="147"/>
      <c r="D74" s="147"/>
    </row>
    <row r="75" spans="1:4" s="144" customFormat="1" ht="30" customHeight="1">
      <c r="A75" s="147"/>
      <c r="B75" s="147"/>
      <c r="C75" s="147"/>
      <c r="D75" s="147"/>
    </row>
    <row r="76" spans="1:4" s="144" customFormat="1" ht="30" customHeight="1">
      <c r="A76" s="147"/>
      <c r="B76" s="147"/>
      <c r="C76" s="147"/>
      <c r="D76" s="147"/>
    </row>
    <row r="77" spans="1:4" s="144" customFormat="1" ht="30" customHeight="1">
      <c r="A77" s="147"/>
      <c r="B77" s="147"/>
      <c r="C77" s="147"/>
      <c r="D77" s="147"/>
    </row>
    <row r="78" spans="1:4" s="144" customFormat="1" ht="30" customHeight="1">
      <c r="A78" s="147"/>
      <c r="B78" s="147"/>
      <c r="C78" s="147"/>
      <c r="D78" s="147"/>
    </row>
    <row r="79" spans="1:4" s="144" customFormat="1" ht="30" customHeight="1">
      <c r="A79" s="147"/>
      <c r="B79" s="147"/>
      <c r="C79" s="147"/>
      <c r="D79" s="147"/>
    </row>
    <row r="80" spans="1:4" s="144" customFormat="1" ht="30" customHeight="1">
      <c r="A80" s="147"/>
      <c r="B80" s="147"/>
      <c r="C80" s="147"/>
      <c r="D80" s="147"/>
    </row>
    <row r="81" spans="1:4" s="144" customFormat="1" ht="30" customHeight="1">
      <c r="A81" s="147"/>
      <c r="B81" s="147"/>
      <c r="C81" s="147"/>
      <c r="D81" s="147"/>
    </row>
    <row r="82" spans="1:4" s="144" customFormat="1" ht="30" customHeight="1">
      <c r="A82" s="147"/>
      <c r="B82" s="147"/>
      <c r="C82" s="147"/>
      <c r="D82" s="147"/>
    </row>
    <row r="83" spans="1:4" s="144" customFormat="1" ht="30" customHeight="1">
      <c r="A83" s="147"/>
      <c r="B83" s="147"/>
      <c r="C83" s="147"/>
      <c r="D83" s="147"/>
    </row>
    <row r="84" spans="1:4" s="144" customFormat="1" ht="30" customHeight="1">
      <c r="A84" s="147"/>
      <c r="B84" s="147"/>
      <c r="C84" s="147"/>
      <c r="D84" s="147"/>
    </row>
    <row r="85" spans="1:4" s="144" customFormat="1" ht="30" customHeight="1">
      <c r="A85" s="147"/>
      <c r="B85" s="147"/>
      <c r="C85" s="147"/>
      <c r="D85" s="147"/>
    </row>
    <row r="86" spans="1:4" s="144" customFormat="1" ht="30" customHeight="1">
      <c r="A86" s="147"/>
      <c r="B86" s="147"/>
      <c r="C86" s="147"/>
      <c r="D86" s="147"/>
    </row>
    <row r="87" spans="1:4" s="144" customFormat="1" ht="30" customHeight="1">
      <c r="A87" s="147"/>
      <c r="B87" s="147"/>
      <c r="C87" s="147"/>
      <c r="D87" s="147"/>
    </row>
    <row r="88" spans="1:4" s="144" customFormat="1" ht="30" customHeight="1">
      <c r="A88" s="147"/>
      <c r="B88" s="147"/>
      <c r="C88" s="147"/>
      <c r="D88" s="147"/>
    </row>
    <row r="89" spans="1:4" s="144" customFormat="1" ht="30" customHeight="1">
      <c r="A89" s="147"/>
      <c r="B89" s="147"/>
      <c r="C89" s="147"/>
      <c r="D89" s="147"/>
    </row>
    <row r="90" spans="1:4" s="144" customFormat="1" ht="30" customHeight="1">
      <c r="A90" s="147"/>
      <c r="B90" s="147"/>
      <c r="C90" s="147"/>
      <c r="D90" s="147"/>
    </row>
    <row r="91" spans="1:4" s="144" customFormat="1" ht="30" customHeight="1">
      <c r="A91" s="147"/>
      <c r="B91" s="147"/>
      <c r="C91" s="147"/>
      <c r="D91" s="147"/>
    </row>
    <row r="92" spans="1:4" s="144" customFormat="1" ht="30" customHeight="1">
      <c r="A92" s="147"/>
      <c r="B92" s="147"/>
      <c r="C92" s="147"/>
      <c r="D92" s="147"/>
    </row>
    <row r="93" spans="1:4" s="144" customFormat="1" ht="30" customHeight="1">
      <c r="A93" s="147"/>
      <c r="B93" s="147"/>
      <c r="C93" s="147"/>
      <c r="D93" s="147"/>
    </row>
    <row r="94" spans="1:4" s="144" customFormat="1" ht="30" customHeight="1">
      <c r="A94" s="147"/>
      <c r="B94" s="147"/>
      <c r="C94" s="147"/>
      <c r="D94" s="147"/>
    </row>
    <row r="95" spans="1:4" s="144" customFormat="1" ht="30" customHeight="1">
      <c r="A95" s="147"/>
      <c r="B95" s="147"/>
      <c r="C95" s="147"/>
      <c r="D95" s="147"/>
    </row>
    <row r="96" spans="1:4" s="144" customFormat="1" ht="30" customHeight="1">
      <c r="A96" s="147"/>
      <c r="B96" s="147"/>
      <c r="C96" s="147"/>
      <c r="D96" s="147"/>
    </row>
    <row r="97" spans="1:4" s="144" customFormat="1" ht="30" customHeight="1">
      <c r="A97" s="147"/>
      <c r="B97" s="147"/>
      <c r="C97" s="147"/>
      <c r="D97" s="147"/>
    </row>
    <row r="98" spans="1:4" s="144" customFormat="1" ht="30" customHeight="1">
      <c r="A98" s="147"/>
      <c r="B98" s="147"/>
      <c r="C98" s="147"/>
      <c r="D98" s="147"/>
    </row>
    <row r="99" spans="1:4" s="144" customFormat="1" ht="30" customHeight="1">
      <c r="A99" s="147"/>
      <c r="B99" s="147"/>
      <c r="C99" s="147"/>
      <c r="D99" s="147"/>
    </row>
    <row r="100" spans="1:4" s="144" customFormat="1" ht="30" customHeight="1">
      <c r="A100" s="147"/>
      <c r="B100" s="147"/>
      <c r="C100" s="147"/>
      <c r="D100" s="147"/>
    </row>
    <row r="101" spans="1:4" s="144" customFormat="1" ht="30" customHeight="1">
      <c r="A101" s="147"/>
      <c r="B101" s="147"/>
      <c r="C101" s="147"/>
      <c r="D101" s="147"/>
    </row>
    <row r="102" spans="1:4" s="144" customFormat="1" ht="30" customHeight="1">
      <c r="A102" s="147"/>
      <c r="B102" s="147"/>
      <c r="C102" s="147"/>
      <c r="D102" s="147"/>
    </row>
    <row r="103" spans="1:4" s="144" customFormat="1" ht="30" customHeight="1">
      <c r="A103" s="147"/>
      <c r="B103" s="147"/>
      <c r="C103" s="147"/>
      <c r="D103" s="147"/>
    </row>
    <row r="104" spans="1:4" s="144" customFormat="1" ht="30" customHeight="1">
      <c r="A104" s="147"/>
      <c r="B104" s="147"/>
      <c r="C104" s="147"/>
      <c r="D104" s="147"/>
    </row>
    <row r="105" spans="1:4" s="144" customFormat="1" ht="30" customHeight="1">
      <c r="A105" s="147"/>
      <c r="B105" s="147"/>
      <c r="C105" s="147"/>
      <c r="D105" s="147"/>
    </row>
    <row r="106" spans="1:4" s="144" customFormat="1" ht="30" customHeight="1">
      <c r="A106" s="147"/>
      <c r="B106" s="147"/>
      <c r="C106" s="147"/>
      <c r="D106" s="147"/>
    </row>
    <row r="107" spans="1:4" s="144" customFormat="1" ht="30" customHeight="1">
      <c r="A107" s="147"/>
      <c r="B107" s="147"/>
      <c r="C107" s="147"/>
      <c r="D107" s="147"/>
    </row>
    <row r="108" spans="1:4" s="144" customFormat="1" ht="30" customHeight="1">
      <c r="A108" s="147"/>
      <c r="B108" s="147"/>
      <c r="C108" s="147"/>
      <c r="D108" s="147"/>
    </row>
    <row r="109" spans="1:4" s="144" customFormat="1" ht="30" customHeight="1">
      <c r="A109" s="147"/>
      <c r="B109" s="147"/>
      <c r="C109" s="147"/>
      <c r="D109" s="147"/>
    </row>
    <row r="110" spans="1:4" s="144" customFormat="1" ht="30" customHeight="1">
      <c r="A110" s="147"/>
      <c r="B110" s="147"/>
      <c r="C110" s="147"/>
      <c r="D110" s="147"/>
    </row>
    <row r="111" spans="1:4" s="144" customFormat="1" ht="30" customHeight="1">
      <c r="A111" s="147"/>
      <c r="B111" s="147"/>
      <c r="C111" s="147"/>
      <c r="D111" s="147"/>
    </row>
    <row r="112" spans="1:4" s="144" customFormat="1" ht="30" customHeight="1">
      <c r="A112" s="147"/>
      <c r="B112" s="147"/>
      <c r="C112" s="147"/>
      <c r="D112" s="147"/>
    </row>
    <row r="113" spans="1:4" s="144" customFormat="1" ht="30" customHeight="1">
      <c r="A113" s="147"/>
      <c r="B113" s="147"/>
      <c r="C113" s="147"/>
      <c r="D113" s="147"/>
    </row>
    <row r="114" spans="1:4" s="144" customFormat="1" ht="30" customHeight="1">
      <c r="A114" s="147"/>
      <c r="B114" s="147"/>
      <c r="C114" s="147"/>
      <c r="D114" s="147"/>
    </row>
    <row r="115" spans="1:4" s="144" customFormat="1" ht="30" customHeight="1">
      <c r="A115" s="147"/>
      <c r="B115" s="147"/>
      <c r="C115" s="147"/>
      <c r="D115" s="147"/>
    </row>
    <row r="116" spans="1:4" s="144" customFormat="1" ht="30" customHeight="1">
      <c r="A116" s="147"/>
      <c r="B116" s="147"/>
      <c r="C116" s="147"/>
      <c r="D116" s="147"/>
    </row>
    <row r="117" spans="1:4" s="144" customFormat="1" ht="30" customHeight="1">
      <c r="A117" s="147"/>
      <c r="B117" s="147"/>
      <c r="C117" s="147"/>
      <c r="D117" s="147"/>
    </row>
    <row r="118" spans="1:4" s="144" customFormat="1" ht="30" customHeight="1">
      <c r="A118" s="147"/>
      <c r="B118" s="147"/>
      <c r="C118" s="147"/>
      <c r="D118" s="147"/>
    </row>
    <row r="119" spans="1:4" s="144" customFormat="1" ht="30" customHeight="1">
      <c r="A119" s="147"/>
      <c r="B119" s="147"/>
      <c r="C119" s="147"/>
      <c r="D119" s="147"/>
    </row>
    <row r="120" spans="1:4" s="144" customFormat="1" ht="30" customHeight="1">
      <c r="A120" s="147"/>
      <c r="B120" s="147"/>
      <c r="C120" s="147"/>
      <c r="D120" s="147"/>
    </row>
    <row r="121" spans="1:4" s="144" customFormat="1" ht="30" customHeight="1">
      <c r="A121" s="147"/>
      <c r="B121" s="147"/>
      <c r="C121" s="147"/>
      <c r="D121" s="147"/>
    </row>
    <row r="122" spans="1:4" s="144" customFormat="1" ht="30" customHeight="1">
      <c r="A122" s="147"/>
      <c r="B122" s="147"/>
      <c r="C122" s="147"/>
      <c r="D122" s="147"/>
    </row>
    <row r="123" spans="1:4" s="144" customFormat="1" ht="30" customHeight="1">
      <c r="A123" s="147"/>
      <c r="B123" s="147"/>
      <c r="C123" s="147"/>
      <c r="D123" s="147"/>
    </row>
    <row r="124" spans="1:4" s="144" customFormat="1" ht="30" customHeight="1">
      <c r="A124" s="147"/>
      <c r="B124" s="147"/>
      <c r="C124" s="147"/>
      <c r="D124" s="147"/>
    </row>
    <row r="125" spans="1:4" s="144" customFormat="1" ht="30" customHeight="1">
      <c r="A125" s="147"/>
      <c r="B125" s="147"/>
      <c r="C125" s="147"/>
      <c r="D125" s="147"/>
    </row>
    <row r="126" spans="1:4" s="144" customFormat="1" ht="30" customHeight="1">
      <c r="A126" s="147"/>
      <c r="B126" s="147"/>
      <c r="C126" s="147"/>
      <c r="D126" s="147"/>
    </row>
    <row r="127" spans="1:4" s="144" customFormat="1" ht="30" customHeight="1">
      <c r="A127" s="147"/>
      <c r="B127" s="147"/>
      <c r="C127" s="147"/>
      <c r="D127" s="147"/>
    </row>
    <row r="128" spans="1:4" s="144" customFormat="1" ht="30" customHeight="1">
      <c r="A128" s="147"/>
      <c r="B128" s="147"/>
      <c r="C128" s="147"/>
      <c r="D128" s="147"/>
    </row>
    <row r="129" spans="1:4" s="144" customFormat="1" ht="30" customHeight="1">
      <c r="A129" s="147"/>
      <c r="B129" s="147"/>
      <c r="C129" s="147"/>
      <c r="D129" s="147"/>
    </row>
    <row r="130" spans="1:4" s="144" customFormat="1" ht="30" customHeight="1">
      <c r="A130" s="147"/>
      <c r="B130" s="147"/>
      <c r="C130" s="147"/>
      <c r="D130" s="147"/>
    </row>
    <row r="131" spans="1:4" s="144" customFormat="1" ht="30" customHeight="1">
      <c r="A131" s="147"/>
      <c r="B131" s="147"/>
      <c r="C131" s="147"/>
      <c r="D131" s="147"/>
    </row>
    <row r="132" spans="1:4" s="144" customFormat="1" ht="30" customHeight="1">
      <c r="A132" s="147"/>
      <c r="B132" s="147"/>
      <c r="C132" s="147"/>
      <c r="D132" s="147"/>
    </row>
    <row r="133" spans="1:4" s="144" customFormat="1" ht="30" customHeight="1">
      <c r="A133" s="147"/>
      <c r="B133" s="147"/>
      <c r="C133" s="147"/>
      <c r="D133" s="147"/>
    </row>
    <row r="134" spans="1:4" s="144" customFormat="1" ht="30" customHeight="1">
      <c r="A134" s="147"/>
      <c r="B134" s="147"/>
      <c r="C134" s="147"/>
      <c r="D134" s="147"/>
    </row>
    <row r="135" spans="1:4" s="144" customFormat="1" ht="30" customHeight="1">
      <c r="A135" s="147"/>
      <c r="B135" s="147"/>
      <c r="C135" s="147"/>
      <c r="D135" s="147"/>
    </row>
    <row r="136" spans="1:4" s="144" customFormat="1" ht="30" customHeight="1">
      <c r="A136" s="147"/>
      <c r="B136" s="147"/>
      <c r="C136" s="147"/>
      <c r="D136" s="147"/>
    </row>
    <row r="137" spans="1:4" s="144" customFormat="1" ht="30" customHeight="1">
      <c r="A137" s="147"/>
      <c r="B137" s="147"/>
      <c r="C137" s="147"/>
      <c r="D137" s="147"/>
    </row>
    <row r="138" spans="1:4" s="144" customFormat="1" ht="30" customHeight="1">
      <c r="A138" s="147"/>
      <c r="B138" s="147"/>
      <c r="C138" s="147"/>
      <c r="D138" s="147"/>
    </row>
    <row r="139" spans="1:4" s="144" customFormat="1" ht="30" customHeight="1">
      <c r="A139" s="147"/>
      <c r="B139" s="147"/>
      <c r="C139" s="147"/>
      <c r="D139" s="147"/>
    </row>
    <row r="140" spans="1:4" s="144" customFormat="1" ht="30" customHeight="1">
      <c r="A140" s="147"/>
      <c r="B140" s="147"/>
      <c r="C140" s="147"/>
      <c r="D140" s="147"/>
    </row>
    <row r="141" spans="1:4" s="144" customFormat="1" ht="30" customHeight="1">
      <c r="A141" s="147"/>
      <c r="B141" s="147"/>
      <c r="C141" s="147"/>
      <c r="D141" s="147"/>
    </row>
    <row r="142" spans="1:4" s="144" customFormat="1" ht="30" customHeight="1">
      <c r="A142" s="147"/>
      <c r="B142" s="147"/>
      <c r="C142" s="147"/>
      <c r="D142" s="147"/>
    </row>
    <row r="143" spans="1:4" s="144" customFormat="1" ht="30" customHeight="1">
      <c r="A143" s="147"/>
      <c r="B143" s="147"/>
      <c r="C143" s="147"/>
      <c r="D143" s="147"/>
    </row>
    <row r="144" spans="1:4" s="144" customFormat="1" ht="30" customHeight="1">
      <c r="A144" s="147"/>
      <c r="B144" s="147"/>
      <c r="C144" s="147"/>
      <c r="D144" s="147"/>
    </row>
    <row r="145" spans="1:4" s="144" customFormat="1" ht="30" customHeight="1">
      <c r="A145" s="147"/>
      <c r="B145" s="147"/>
      <c r="C145" s="147"/>
      <c r="D145" s="147"/>
    </row>
    <row r="146" spans="1:4" s="144" customFormat="1" ht="30" customHeight="1">
      <c r="A146" s="147"/>
      <c r="B146" s="147"/>
      <c r="C146" s="147"/>
      <c r="D146" s="147"/>
    </row>
    <row r="147" spans="1:4" s="144" customFormat="1" ht="30" customHeight="1">
      <c r="A147" s="147"/>
      <c r="B147" s="147"/>
      <c r="C147" s="147"/>
      <c r="D147" s="147"/>
    </row>
    <row r="148" spans="1:4" s="144" customFormat="1" ht="30" customHeight="1">
      <c r="A148" s="147"/>
      <c r="B148" s="147"/>
      <c r="C148" s="147"/>
      <c r="D148" s="147"/>
    </row>
    <row r="149" spans="1:4" s="144" customFormat="1" ht="30" customHeight="1">
      <c r="A149" s="147"/>
      <c r="B149" s="147"/>
      <c r="C149" s="147"/>
      <c r="D149" s="147"/>
    </row>
    <row r="150" spans="1:4" s="144" customFormat="1" ht="30" customHeight="1">
      <c r="A150" s="147"/>
      <c r="B150" s="147"/>
      <c r="C150" s="147"/>
      <c r="D150" s="147"/>
    </row>
    <row r="151" spans="1:4" s="144" customFormat="1" ht="30" customHeight="1">
      <c r="A151" s="147"/>
      <c r="B151" s="147"/>
      <c r="C151" s="147"/>
      <c r="D151" s="147"/>
    </row>
    <row r="152" spans="1:4" s="144" customFormat="1" ht="30" customHeight="1">
      <c r="A152" s="147"/>
      <c r="B152" s="147"/>
      <c r="C152" s="147"/>
      <c r="D152" s="147"/>
    </row>
    <row r="153" spans="1:4" s="144" customFormat="1" ht="30" customHeight="1">
      <c r="A153" s="147"/>
      <c r="B153" s="147"/>
      <c r="C153" s="147"/>
      <c r="D153" s="147"/>
    </row>
    <row r="154" spans="1:4" s="144" customFormat="1" ht="30" customHeight="1">
      <c r="A154" s="147"/>
      <c r="B154" s="147"/>
      <c r="C154" s="147"/>
      <c r="D154" s="147"/>
    </row>
    <row r="155" spans="1:4" s="144" customFormat="1" ht="30" customHeight="1">
      <c r="A155" s="147"/>
      <c r="B155" s="147"/>
      <c r="C155" s="147"/>
      <c r="D155" s="147"/>
    </row>
    <row r="156" spans="1:4" s="144" customFormat="1" ht="30" customHeight="1">
      <c r="A156" s="147"/>
      <c r="B156" s="147"/>
      <c r="C156" s="147"/>
      <c r="D156" s="147"/>
    </row>
    <row r="157" spans="1:4" s="144" customFormat="1" ht="30" customHeight="1">
      <c r="A157" s="147"/>
      <c r="B157" s="147"/>
      <c r="C157" s="147"/>
      <c r="D157" s="147"/>
    </row>
    <row r="158" spans="1:4" s="144" customFormat="1" ht="30" customHeight="1">
      <c r="A158" s="147"/>
      <c r="B158" s="147"/>
      <c r="C158" s="147"/>
      <c r="D158" s="147"/>
    </row>
    <row r="159" spans="1:4" s="144" customFormat="1" ht="30" customHeight="1">
      <c r="A159" s="147"/>
      <c r="B159" s="147"/>
      <c r="C159" s="147"/>
      <c r="D159" s="147"/>
    </row>
    <row r="160" spans="1:4" s="144" customFormat="1" ht="30" customHeight="1">
      <c r="A160" s="147"/>
      <c r="B160" s="147"/>
      <c r="C160" s="147"/>
      <c r="D160" s="147"/>
    </row>
    <row r="161" spans="1:4" s="144" customFormat="1" ht="30" customHeight="1">
      <c r="A161" s="147"/>
      <c r="B161" s="147"/>
      <c r="C161" s="147"/>
      <c r="D161" s="147"/>
    </row>
    <row r="162" spans="1:4" s="144" customFormat="1" ht="30" customHeight="1">
      <c r="A162" s="147"/>
      <c r="B162" s="147"/>
      <c r="C162" s="147"/>
      <c r="D162" s="147"/>
    </row>
    <row r="163" spans="1:4" s="144" customFormat="1" ht="30" customHeight="1">
      <c r="A163" s="147"/>
      <c r="B163" s="147"/>
      <c r="C163" s="147"/>
      <c r="D163" s="147"/>
    </row>
    <row r="164" spans="1:4" s="144" customFormat="1" ht="30" customHeight="1">
      <c r="A164" s="147"/>
      <c r="B164" s="147"/>
      <c r="C164" s="147"/>
      <c r="D164" s="147"/>
    </row>
    <row r="165" spans="1:4" s="144" customFormat="1" ht="30" customHeight="1">
      <c r="A165" s="147"/>
      <c r="B165" s="147"/>
      <c r="C165" s="147"/>
      <c r="D165" s="147"/>
    </row>
    <row r="166" spans="1:4" s="144" customFormat="1" ht="30" customHeight="1">
      <c r="A166" s="147"/>
      <c r="B166" s="147"/>
      <c r="C166" s="147"/>
      <c r="D166" s="147"/>
    </row>
    <row r="167" spans="1:4" s="144" customFormat="1" ht="30" customHeight="1">
      <c r="A167" s="147"/>
      <c r="B167" s="147"/>
      <c r="C167" s="147"/>
      <c r="D167" s="147"/>
    </row>
    <row r="168" spans="1:4" s="144" customFormat="1" ht="30" customHeight="1">
      <c r="A168" s="147"/>
      <c r="B168" s="147"/>
      <c r="C168" s="147"/>
      <c r="D168" s="147"/>
    </row>
    <row r="169" spans="1:4" s="144" customFormat="1" ht="30" customHeight="1">
      <c r="A169" s="147"/>
      <c r="B169" s="147"/>
      <c r="C169" s="147"/>
      <c r="D169" s="147"/>
    </row>
    <row r="170" spans="1:4" s="144" customFormat="1" ht="30" customHeight="1">
      <c r="A170" s="147"/>
      <c r="B170" s="147"/>
      <c r="C170" s="147"/>
      <c r="D170" s="147"/>
    </row>
    <row r="171" spans="1:4" s="144" customFormat="1" ht="30" customHeight="1">
      <c r="A171" s="147"/>
      <c r="B171" s="147"/>
      <c r="C171" s="147"/>
      <c r="D171" s="147"/>
    </row>
    <row r="172" spans="1:4" s="144" customFormat="1" ht="30" customHeight="1">
      <c r="A172" s="147"/>
      <c r="B172" s="147"/>
      <c r="C172" s="147"/>
      <c r="D172" s="147"/>
    </row>
    <row r="173" spans="1:4" s="144" customFormat="1" ht="30" customHeight="1">
      <c r="A173" s="147"/>
      <c r="B173" s="147"/>
      <c r="C173" s="147"/>
      <c r="D173" s="147"/>
    </row>
    <row r="174" spans="1:4" s="144" customFormat="1" ht="30" customHeight="1">
      <c r="A174" s="147"/>
      <c r="B174" s="147"/>
      <c r="C174" s="147"/>
      <c r="D174" s="147"/>
    </row>
    <row r="175" spans="1:4" s="144" customFormat="1" ht="30" customHeight="1">
      <c r="A175" s="147"/>
      <c r="B175" s="147"/>
      <c r="C175" s="147"/>
      <c r="D175" s="147"/>
    </row>
    <row r="176" spans="1:4" s="144" customFormat="1" ht="30" customHeight="1">
      <c r="A176" s="147"/>
      <c r="B176" s="147"/>
      <c r="C176" s="147"/>
      <c r="D176" s="147"/>
    </row>
    <row r="177" spans="1:4" s="144" customFormat="1" ht="30" customHeight="1">
      <c r="A177" s="147"/>
      <c r="B177" s="147"/>
      <c r="C177" s="147"/>
      <c r="D177" s="147"/>
    </row>
    <row r="178" spans="1:4" s="144" customFormat="1" ht="30" customHeight="1">
      <c r="A178" s="147"/>
      <c r="B178" s="147"/>
      <c r="C178" s="147"/>
      <c r="D178" s="147"/>
    </row>
    <row r="179" spans="1:4" s="144" customFormat="1" ht="30" customHeight="1">
      <c r="A179" s="147"/>
      <c r="B179" s="147"/>
      <c r="C179" s="147"/>
      <c r="D179" s="147"/>
    </row>
    <row r="180" spans="1:4" s="144" customFormat="1" ht="30" customHeight="1">
      <c r="A180" s="147"/>
      <c r="B180" s="147"/>
      <c r="C180" s="147"/>
      <c r="D180" s="147"/>
    </row>
    <row r="181" spans="1:4" s="144" customFormat="1" ht="30" customHeight="1">
      <c r="A181" s="147"/>
      <c r="B181" s="147"/>
      <c r="C181" s="147"/>
      <c r="D181" s="147"/>
    </row>
    <row r="182" spans="1:4" s="144" customFormat="1" ht="30" customHeight="1">
      <c r="A182" s="147"/>
      <c r="B182" s="147"/>
      <c r="C182" s="147"/>
      <c r="D182" s="147"/>
    </row>
    <row r="183" spans="1:4" s="144" customFormat="1" ht="30" customHeight="1">
      <c r="A183" s="147"/>
      <c r="B183" s="147"/>
      <c r="C183" s="147"/>
      <c r="D183" s="147"/>
    </row>
    <row r="184" spans="1:4" s="144" customFormat="1" ht="30" customHeight="1">
      <c r="A184" s="147"/>
      <c r="B184" s="147"/>
      <c r="C184" s="147"/>
      <c r="D184" s="147"/>
    </row>
    <row r="185" spans="1:4" s="144" customFormat="1" ht="30" customHeight="1">
      <c r="A185" s="147"/>
      <c r="B185" s="147"/>
      <c r="C185" s="147"/>
      <c r="D185" s="147"/>
    </row>
    <row r="186" spans="1:4" s="144" customFormat="1" ht="30" customHeight="1">
      <c r="A186" s="147"/>
      <c r="B186" s="147"/>
      <c r="C186" s="147"/>
      <c r="D186" s="147"/>
    </row>
    <row r="187" spans="1:4" s="144" customFormat="1" ht="30" customHeight="1">
      <c r="A187" s="147"/>
      <c r="B187" s="147"/>
      <c r="C187" s="147"/>
      <c r="D187" s="147"/>
    </row>
    <row r="188" spans="1:4" s="144" customFormat="1" ht="30" customHeight="1">
      <c r="A188" s="147"/>
      <c r="B188" s="147"/>
      <c r="C188" s="147"/>
      <c r="D188" s="147"/>
    </row>
    <row r="189" spans="1:4" s="144" customFormat="1" ht="30" customHeight="1">
      <c r="A189" s="147"/>
      <c r="B189" s="147"/>
      <c r="C189" s="147"/>
      <c r="D189" s="147"/>
    </row>
    <row r="190" spans="1:4" s="144" customFormat="1" ht="30" customHeight="1">
      <c r="A190" s="147"/>
      <c r="B190" s="147"/>
      <c r="C190" s="147"/>
      <c r="D190" s="147"/>
    </row>
    <row r="191" spans="1:4" s="144" customFormat="1" ht="30" customHeight="1">
      <c r="A191" s="147"/>
      <c r="B191" s="147"/>
      <c r="C191" s="147"/>
      <c r="D191" s="147"/>
    </row>
    <row r="192" spans="1:4" s="144" customFormat="1" ht="30" customHeight="1">
      <c r="A192" s="147"/>
      <c r="B192" s="147"/>
      <c r="C192" s="147"/>
      <c r="D192" s="147"/>
    </row>
    <row r="193" spans="1:4" s="144" customFormat="1" ht="30" customHeight="1">
      <c r="A193" s="147"/>
      <c r="B193" s="147"/>
      <c r="C193" s="147"/>
      <c r="D193" s="147"/>
    </row>
    <row r="194" spans="1:4" s="144" customFormat="1" ht="30" customHeight="1">
      <c r="A194" s="147"/>
      <c r="B194" s="147"/>
      <c r="C194" s="147"/>
      <c r="D194" s="147"/>
    </row>
    <row r="195" spans="1:4" s="144" customFormat="1" ht="30" customHeight="1">
      <c r="A195" s="147"/>
      <c r="B195" s="147"/>
      <c r="C195" s="147"/>
      <c r="D195" s="147"/>
    </row>
    <row r="196" spans="1:4" s="144" customFormat="1" ht="30" customHeight="1">
      <c r="A196" s="147"/>
      <c r="B196" s="147"/>
      <c r="C196" s="147"/>
      <c r="D196" s="147"/>
    </row>
    <row r="197" spans="1:4" s="144" customFormat="1" ht="30" customHeight="1">
      <c r="A197" s="147"/>
      <c r="B197" s="147"/>
      <c r="C197" s="147"/>
      <c r="D197" s="147"/>
    </row>
    <row r="198" spans="1:4" s="144" customFormat="1" ht="30" customHeight="1">
      <c r="A198" s="147"/>
      <c r="B198" s="147"/>
      <c r="C198" s="147"/>
      <c r="D198" s="147"/>
    </row>
    <row r="199" spans="1:4" s="144" customFormat="1" ht="30" customHeight="1">
      <c r="A199" s="147"/>
      <c r="B199" s="147"/>
      <c r="C199" s="147"/>
      <c r="D199" s="147"/>
    </row>
    <row r="200" spans="1:4" s="144" customFormat="1" ht="30" customHeight="1">
      <c r="A200" s="147"/>
      <c r="B200" s="147"/>
      <c r="C200" s="147"/>
      <c r="D200" s="147"/>
    </row>
    <row r="201" spans="1:4" s="144" customFormat="1" ht="30" customHeight="1">
      <c r="A201" s="147"/>
      <c r="B201" s="147"/>
      <c r="C201" s="147"/>
      <c r="D201" s="147"/>
    </row>
    <row r="202" spans="1:4" s="144" customFormat="1" ht="30" customHeight="1">
      <c r="A202" s="147"/>
      <c r="B202" s="147"/>
      <c r="C202" s="147"/>
      <c r="D202" s="147"/>
    </row>
    <row r="203" spans="1:4" s="144" customFormat="1" ht="30" customHeight="1">
      <c r="A203" s="147"/>
      <c r="B203" s="147"/>
      <c r="C203" s="147"/>
      <c r="D203" s="147"/>
    </row>
    <row r="204" spans="1:4" s="144" customFormat="1" ht="30" customHeight="1">
      <c r="A204" s="147"/>
      <c r="B204" s="147"/>
      <c r="C204" s="147"/>
      <c r="D204" s="147"/>
    </row>
    <row r="205" spans="1:4" s="144" customFormat="1" ht="30" customHeight="1">
      <c r="A205" s="147"/>
      <c r="B205" s="147"/>
      <c r="C205" s="147"/>
      <c r="D205" s="147"/>
    </row>
    <row r="206" spans="1:4" s="144" customFormat="1" ht="30" customHeight="1">
      <c r="A206" s="147"/>
      <c r="B206" s="147"/>
      <c r="C206" s="147"/>
      <c r="D206" s="147"/>
    </row>
    <row r="207" spans="1:4" s="144" customFormat="1" ht="30" customHeight="1">
      <c r="A207" s="147"/>
      <c r="B207" s="147"/>
      <c r="C207" s="147"/>
      <c r="D207" s="147"/>
    </row>
    <row r="208" spans="1:4" s="144" customFormat="1" ht="30" customHeight="1">
      <c r="A208" s="147"/>
      <c r="B208" s="147"/>
      <c r="C208" s="147"/>
      <c r="D208" s="147"/>
    </row>
    <row r="209" spans="1:4" s="144" customFormat="1" ht="30" customHeight="1">
      <c r="A209" s="147"/>
      <c r="B209" s="147"/>
      <c r="C209" s="147"/>
      <c r="D209" s="147"/>
    </row>
    <row r="210" spans="1:4" s="144" customFormat="1" ht="30" customHeight="1">
      <c r="A210" s="147"/>
      <c r="B210" s="147"/>
      <c r="C210" s="147"/>
      <c r="D210" s="147"/>
    </row>
    <row r="211" spans="1:4" s="144" customFormat="1" ht="30" customHeight="1">
      <c r="A211" s="147"/>
      <c r="B211" s="147"/>
      <c r="C211" s="147"/>
      <c r="D211" s="147"/>
    </row>
    <row r="212" spans="1:4" s="144" customFormat="1" ht="30" customHeight="1">
      <c r="A212" s="147"/>
      <c r="B212" s="147"/>
      <c r="C212" s="147"/>
      <c r="D212" s="147"/>
    </row>
    <row r="213" spans="1:4" s="144" customFormat="1" ht="30" customHeight="1">
      <c r="A213" s="147"/>
      <c r="B213" s="147"/>
      <c r="C213" s="147"/>
      <c r="D213" s="147"/>
    </row>
    <row r="214" spans="1:4" s="144" customFormat="1" ht="30" customHeight="1">
      <c r="A214" s="147"/>
      <c r="B214" s="147"/>
      <c r="C214" s="147"/>
      <c r="D214" s="147"/>
    </row>
    <row r="215" spans="1:4" s="144" customFormat="1" ht="30" customHeight="1">
      <c r="A215" s="147"/>
      <c r="B215" s="147"/>
      <c r="C215" s="147"/>
      <c r="D215" s="147"/>
    </row>
    <row r="216" spans="1:4" s="144" customFormat="1" ht="30" customHeight="1">
      <c r="A216" s="147"/>
      <c r="B216" s="147"/>
      <c r="C216" s="147"/>
      <c r="D216" s="147"/>
    </row>
    <row r="217" spans="1:4" s="144" customFormat="1" ht="30" customHeight="1">
      <c r="A217" s="147"/>
      <c r="B217" s="147"/>
      <c r="C217" s="147"/>
      <c r="D217" s="147"/>
    </row>
    <row r="218" spans="1:4" s="144" customFormat="1" ht="30" customHeight="1">
      <c r="A218" s="147"/>
      <c r="B218" s="147"/>
      <c r="C218" s="147"/>
      <c r="D218" s="147"/>
    </row>
    <row r="219" spans="1:4" s="144" customFormat="1" ht="30" customHeight="1">
      <c r="A219" s="147"/>
      <c r="B219" s="147"/>
      <c r="C219" s="147"/>
      <c r="D219" s="147"/>
    </row>
    <row r="220" spans="1:4" s="144" customFormat="1" ht="30" customHeight="1">
      <c r="A220" s="147"/>
      <c r="B220" s="147"/>
      <c r="C220" s="147"/>
      <c r="D220" s="147"/>
    </row>
    <row r="221" spans="1:4" s="144" customFormat="1" ht="30" customHeight="1">
      <c r="A221" s="147"/>
      <c r="B221" s="147"/>
      <c r="C221" s="147"/>
      <c r="D221" s="147"/>
    </row>
    <row r="222" spans="1:4" s="144" customFormat="1" ht="30" customHeight="1">
      <c r="A222" s="147"/>
      <c r="B222" s="147"/>
      <c r="C222" s="147"/>
      <c r="D222" s="147"/>
    </row>
    <row r="223" spans="1:4" s="144" customFormat="1" ht="30" customHeight="1">
      <c r="A223" s="147"/>
      <c r="B223" s="147"/>
      <c r="C223" s="147"/>
      <c r="D223" s="147"/>
    </row>
    <row r="224" spans="1:4" s="144" customFormat="1" ht="30" customHeight="1">
      <c r="A224" s="147"/>
      <c r="B224" s="147"/>
      <c r="C224" s="147"/>
      <c r="D224" s="147"/>
    </row>
    <row r="225" spans="1:4" s="144" customFormat="1" ht="30" customHeight="1">
      <c r="A225" s="147"/>
      <c r="B225" s="147"/>
      <c r="C225" s="147"/>
      <c r="D225" s="147"/>
    </row>
    <row r="226" spans="1:4" s="144" customFormat="1" ht="30" customHeight="1">
      <c r="A226" s="147"/>
      <c r="B226" s="147"/>
      <c r="C226" s="147"/>
      <c r="D226" s="147"/>
    </row>
    <row r="227" spans="1:4" s="144" customFormat="1" ht="30" customHeight="1">
      <c r="A227" s="147"/>
      <c r="B227" s="147"/>
      <c r="C227" s="147"/>
      <c r="D227" s="147"/>
    </row>
    <row r="228" spans="1:4" s="144" customFormat="1" ht="30" customHeight="1">
      <c r="A228" s="147"/>
      <c r="B228" s="147"/>
      <c r="C228" s="147"/>
      <c r="D228" s="147"/>
    </row>
    <row r="229" spans="1:4" s="144" customFormat="1" ht="30" customHeight="1">
      <c r="A229" s="147"/>
      <c r="B229" s="147"/>
      <c r="C229" s="147"/>
      <c r="D229" s="147"/>
    </row>
    <row r="230" spans="1:4" s="144" customFormat="1" ht="30" customHeight="1">
      <c r="A230" s="147"/>
      <c r="B230" s="147"/>
      <c r="C230" s="147"/>
      <c r="D230" s="147"/>
    </row>
    <row r="231" spans="1:4" s="144" customFormat="1" ht="30" customHeight="1">
      <c r="A231" s="147"/>
      <c r="B231" s="147"/>
      <c r="C231" s="147"/>
      <c r="D231" s="147"/>
    </row>
    <row r="232" spans="1:4" s="144" customFormat="1" ht="30" customHeight="1">
      <c r="A232" s="147"/>
      <c r="B232" s="147"/>
      <c r="C232" s="147"/>
      <c r="D232" s="147"/>
    </row>
    <row r="233" spans="1:4" s="144" customFormat="1" ht="30" customHeight="1">
      <c r="A233" s="147"/>
      <c r="B233" s="147"/>
      <c r="C233" s="147"/>
      <c r="D233" s="147"/>
    </row>
    <row r="234" spans="1:4" s="144" customFormat="1" ht="30" customHeight="1">
      <c r="A234" s="147"/>
      <c r="B234" s="147"/>
      <c r="C234" s="147"/>
      <c r="D234" s="147"/>
    </row>
    <row r="235" spans="1:4" s="144" customFormat="1" ht="30" customHeight="1">
      <c r="A235" s="147"/>
      <c r="B235" s="147"/>
      <c r="C235" s="147"/>
      <c r="D235" s="147"/>
    </row>
    <row r="236" spans="1:4" s="144" customFormat="1" ht="30" customHeight="1">
      <c r="A236" s="147"/>
      <c r="B236" s="147"/>
      <c r="C236" s="147"/>
      <c r="D236" s="147"/>
    </row>
    <row r="237" spans="1:4" s="144" customFormat="1" ht="30" customHeight="1">
      <c r="A237" s="147"/>
      <c r="B237" s="147"/>
      <c r="C237" s="147"/>
      <c r="D237" s="147"/>
    </row>
    <row r="238" spans="1:4" s="144" customFormat="1" ht="30" customHeight="1">
      <c r="A238" s="147"/>
      <c r="B238" s="147"/>
      <c r="C238" s="147"/>
      <c r="D238" s="147"/>
    </row>
    <row r="239" spans="1:4" s="144" customFormat="1" ht="30" customHeight="1">
      <c r="A239" s="147"/>
      <c r="B239" s="147"/>
      <c r="C239" s="147"/>
      <c r="D239" s="147"/>
    </row>
    <row r="240" spans="1:4" s="144" customFormat="1" ht="30" customHeight="1">
      <c r="A240" s="147"/>
      <c r="B240" s="147"/>
      <c r="C240" s="147"/>
      <c r="D240" s="147"/>
    </row>
    <row r="241" spans="1:4" s="144" customFormat="1" ht="30" customHeight="1">
      <c r="A241" s="147"/>
      <c r="B241" s="147"/>
      <c r="C241" s="147"/>
      <c r="D241" s="147"/>
    </row>
    <row r="242" spans="1:4" s="144" customFormat="1" ht="30" customHeight="1">
      <c r="A242" s="147"/>
      <c r="B242" s="147"/>
      <c r="C242" s="147"/>
      <c r="D242" s="147"/>
    </row>
    <row r="243" spans="1:4" s="144" customFormat="1" ht="30" customHeight="1">
      <c r="A243" s="147"/>
      <c r="B243" s="147"/>
      <c r="C243" s="147"/>
      <c r="D243" s="147"/>
    </row>
    <row r="244" spans="1:4" s="144" customFormat="1" ht="30" customHeight="1">
      <c r="A244" s="147"/>
      <c r="B244" s="147"/>
      <c r="C244" s="147"/>
      <c r="D244" s="147"/>
    </row>
    <row r="245" spans="1:4" s="144" customFormat="1" ht="30" customHeight="1">
      <c r="A245" s="147"/>
      <c r="B245" s="147"/>
      <c r="C245" s="147"/>
      <c r="D245" s="147"/>
    </row>
    <row r="246" spans="1:4" s="144" customFormat="1" ht="30" customHeight="1">
      <c r="A246" s="147"/>
      <c r="B246" s="147"/>
      <c r="C246" s="147"/>
      <c r="D246" s="147"/>
    </row>
    <row r="247" spans="1:4" s="144" customFormat="1" ht="30" customHeight="1">
      <c r="A247" s="147"/>
      <c r="B247" s="147"/>
      <c r="C247" s="147"/>
      <c r="D247" s="147"/>
    </row>
    <row r="248" spans="1:4" s="144" customFormat="1" ht="30" customHeight="1">
      <c r="A248" s="147"/>
      <c r="B248" s="147"/>
      <c r="C248" s="147"/>
      <c r="D248" s="147"/>
    </row>
    <row r="249" spans="1:4" s="144" customFormat="1" ht="30" customHeight="1">
      <c r="A249" s="147"/>
      <c r="B249" s="147"/>
      <c r="C249" s="147"/>
      <c r="D249" s="147"/>
    </row>
    <row r="250" spans="1:4" s="144" customFormat="1" ht="30" customHeight="1">
      <c r="A250" s="147"/>
      <c r="B250" s="147"/>
      <c r="C250" s="147"/>
      <c r="D250" s="147"/>
    </row>
    <row r="251" spans="1:4" s="144" customFormat="1" ht="30" customHeight="1">
      <c r="A251" s="147"/>
      <c r="B251" s="147"/>
      <c r="C251" s="147"/>
      <c r="D251" s="147"/>
    </row>
    <row r="252" spans="1:4" s="144" customFormat="1" ht="30" customHeight="1">
      <c r="A252" s="147"/>
      <c r="B252" s="147"/>
      <c r="C252" s="147"/>
      <c r="D252" s="147"/>
    </row>
    <row r="253" spans="1:4" s="144" customFormat="1" ht="30" customHeight="1">
      <c r="A253" s="147"/>
      <c r="B253" s="147"/>
      <c r="C253" s="147"/>
      <c r="D253" s="147"/>
    </row>
    <row r="254" spans="1:4" s="144" customFormat="1" ht="30" customHeight="1">
      <c r="A254" s="147"/>
      <c r="B254" s="147"/>
      <c r="C254" s="147"/>
      <c r="D254" s="147"/>
    </row>
    <row r="255" spans="1:4" s="144" customFormat="1" ht="30" customHeight="1">
      <c r="A255" s="147"/>
      <c r="B255" s="147"/>
      <c r="C255" s="147"/>
      <c r="D255" s="147"/>
    </row>
    <row r="256" spans="1:4" s="144" customFormat="1" ht="30" customHeight="1">
      <c r="A256" s="147"/>
      <c r="B256" s="147"/>
      <c r="C256" s="147"/>
      <c r="D256" s="147"/>
    </row>
    <row r="257" spans="1:4" s="144" customFormat="1" ht="30" customHeight="1">
      <c r="A257" s="147"/>
      <c r="B257" s="147"/>
      <c r="C257" s="147"/>
      <c r="D257" s="147"/>
    </row>
    <row r="258" spans="1:4" s="144" customFormat="1" ht="30" customHeight="1">
      <c r="A258" s="147"/>
      <c r="B258" s="147"/>
      <c r="C258" s="147"/>
      <c r="D258" s="147"/>
    </row>
    <row r="259" spans="1:4" s="144" customFormat="1" ht="30" customHeight="1">
      <c r="A259" s="147"/>
      <c r="B259" s="147"/>
      <c r="C259" s="147"/>
      <c r="D259" s="147"/>
    </row>
    <row r="260" spans="1:4" s="144" customFormat="1" ht="30" customHeight="1">
      <c r="A260" s="147"/>
      <c r="B260" s="147"/>
      <c r="C260" s="147"/>
      <c r="D260" s="147"/>
    </row>
    <row r="261" spans="1:4" s="144" customFormat="1" ht="30" customHeight="1">
      <c r="A261" s="147"/>
      <c r="B261" s="147"/>
      <c r="C261" s="147"/>
      <c r="D261" s="147"/>
    </row>
    <row r="262" spans="1:4" s="144" customFormat="1" ht="30" customHeight="1">
      <c r="A262" s="147"/>
      <c r="B262" s="147"/>
      <c r="C262" s="147"/>
      <c r="D262" s="147"/>
    </row>
    <row r="263" spans="1:4" s="144" customFormat="1" ht="30" customHeight="1">
      <c r="A263" s="147"/>
      <c r="B263" s="147"/>
      <c r="C263" s="147"/>
      <c r="D263" s="147"/>
    </row>
    <row r="264" spans="1:4" s="144" customFormat="1" ht="30" customHeight="1">
      <c r="A264" s="147"/>
      <c r="B264" s="147"/>
      <c r="C264" s="147"/>
      <c r="D264" s="147"/>
    </row>
    <row r="265" spans="1:4" s="144" customFormat="1" ht="30" customHeight="1">
      <c r="A265" s="147"/>
      <c r="B265" s="147"/>
      <c r="C265" s="147"/>
      <c r="D265" s="147"/>
    </row>
    <row r="266" spans="1:4" s="144" customFormat="1" ht="30" customHeight="1">
      <c r="A266" s="147"/>
      <c r="B266" s="147"/>
      <c r="C266" s="147"/>
      <c r="D266" s="147"/>
    </row>
    <row r="267" spans="1:4" s="144" customFormat="1" ht="30" customHeight="1">
      <c r="A267" s="147"/>
      <c r="B267" s="147"/>
      <c r="C267" s="147"/>
      <c r="D267" s="147"/>
    </row>
    <row r="268" spans="1:4" s="144" customFormat="1" ht="30" customHeight="1">
      <c r="A268" s="147"/>
      <c r="B268" s="147"/>
      <c r="C268" s="147"/>
      <c r="D268" s="147"/>
    </row>
    <row r="269" spans="1:4" s="144" customFormat="1" ht="30" customHeight="1">
      <c r="A269" s="147"/>
      <c r="B269" s="147"/>
      <c r="C269" s="147"/>
      <c r="D269" s="147"/>
    </row>
    <row r="270" spans="1:4" s="144" customFormat="1" ht="30" customHeight="1">
      <c r="A270" s="147"/>
      <c r="B270" s="147"/>
      <c r="C270" s="147"/>
      <c r="D270" s="147"/>
    </row>
    <row r="271" spans="1:4" s="144" customFormat="1" ht="30" customHeight="1">
      <c r="A271" s="147"/>
      <c r="B271" s="147"/>
      <c r="C271" s="147"/>
      <c r="D271" s="147"/>
    </row>
    <row r="272" spans="1:4" s="144" customFormat="1" ht="30" customHeight="1">
      <c r="A272" s="147"/>
      <c r="B272" s="147"/>
      <c r="C272" s="147"/>
      <c r="D272" s="147"/>
    </row>
    <row r="273" spans="1:4" s="144" customFormat="1" ht="30" customHeight="1">
      <c r="A273" s="147"/>
      <c r="B273" s="147"/>
      <c r="C273" s="147"/>
      <c r="D273" s="147"/>
    </row>
    <row r="274" spans="1:4" s="144" customFormat="1" ht="30" customHeight="1">
      <c r="A274" s="147"/>
      <c r="B274" s="147"/>
      <c r="C274" s="147"/>
      <c r="D274" s="147"/>
    </row>
    <row r="275" spans="1:4" s="144" customFormat="1" ht="30" customHeight="1">
      <c r="A275" s="147"/>
      <c r="B275" s="147"/>
      <c r="C275" s="147"/>
      <c r="D275" s="147"/>
    </row>
    <row r="276" spans="1:4" s="144" customFormat="1" ht="30" customHeight="1">
      <c r="A276" s="147"/>
      <c r="B276" s="147"/>
      <c r="C276" s="147"/>
      <c r="D276" s="147"/>
    </row>
    <row r="277" spans="1:4" s="144" customFormat="1" ht="30" customHeight="1">
      <c r="A277" s="147"/>
      <c r="B277" s="147"/>
      <c r="C277" s="147"/>
      <c r="D277" s="147"/>
    </row>
    <row r="278" spans="1:4" s="144" customFormat="1" ht="30" customHeight="1">
      <c r="A278" s="147"/>
      <c r="B278" s="147"/>
      <c r="C278" s="147"/>
      <c r="D278" s="147"/>
    </row>
    <row r="279" spans="1:4" s="144" customFormat="1" ht="30" customHeight="1">
      <c r="A279" s="147"/>
      <c r="B279" s="147"/>
      <c r="C279" s="147"/>
      <c r="D279" s="147"/>
    </row>
    <row r="280" spans="1:4" s="144" customFormat="1" ht="30" customHeight="1">
      <c r="A280" s="147"/>
      <c r="B280" s="147"/>
      <c r="C280" s="147"/>
      <c r="D280" s="147"/>
    </row>
    <row r="281" spans="1:4" s="144" customFormat="1" ht="30" customHeight="1">
      <c r="A281" s="147"/>
      <c r="B281" s="147"/>
      <c r="C281" s="147"/>
      <c r="D281" s="147"/>
    </row>
    <row r="282" spans="1:4" s="144" customFormat="1" ht="30" customHeight="1">
      <c r="A282" s="147"/>
      <c r="B282" s="147"/>
      <c r="C282" s="147"/>
      <c r="D282" s="147"/>
    </row>
    <row r="283" spans="1:4" s="144" customFormat="1" ht="30" customHeight="1">
      <c r="A283" s="147"/>
      <c r="B283" s="147"/>
      <c r="C283" s="147"/>
      <c r="D283" s="147"/>
    </row>
    <row r="284" spans="1:4" s="144" customFormat="1" ht="30" customHeight="1">
      <c r="A284" s="147"/>
      <c r="B284" s="147"/>
      <c r="C284" s="147"/>
      <c r="D284" s="147"/>
    </row>
    <row r="285" spans="1:4" s="144" customFormat="1" ht="30" customHeight="1">
      <c r="A285" s="147"/>
      <c r="B285" s="147"/>
      <c r="C285" s="147"/>
      <c r="D285" s="147"/>
    </row>
    <row r="286" spans="1:4" s="144" customFormat="1" ht="30" customHeight="1">
      <c r="A286" s="147"/>
      <c r="B286" s="147"/>
      <c r="C286" s="147"/>
      <c r="D286" s="147"/>
    </row>
    <row r="287" spans="1:4" s="144" customFormat="1" ht="30" customHeight="1">
      <c r="A287" s="147"/>
      <c r="B287" s="147"/>
      <c r="C287" s="147"/>
      <c r="D287" s="147"/>
    </row>
    <row r="288" spans="1:4" s="144" customFormat="1" ht="30" customHeight="1">
      <c r="A288" s="147"/>
      <c r="B288" s="147"/>
      <c r="C288" s="147"/>
      <c r="D288" s="147"/>
    </row>
    <row r="289" spans="1:4" s="144" customFormat="1" ht="30" customHeight="1">
      <c r="A289" s="147"/>
      <c r="B289" s="147"/>
      <c r="C289" s="147"/>
      <c r="D289" s="147"/>
    </row>
    <row r="290" spans="1:4" s="144" customFormat="1" ht="30" customHeight="1">
      <c r="A290" s="147"/>
      <c r="B290" s="147"/>
      <c r="C290" s="147"/>
      <c r="D290" s="147"/>
    </row>
    <row r="291" spans="1:4" s="144" customFormat="1" ht="30" customHeight="1">
      <c r="A291" s="147"/>
      <c r="B291" s="147"/>
      <c r="C291" s="147"/>
      <c r="D291" s="147"/>
    </row>
    <row r="292" spans="1:4" s="144" customFormat="1" ht="30" customHeight="1">
      <c r="A292" s="147"/>
      <c r="B292" s="147"/>
      <c r="C292" s="147"/>
      <c r="D292" s="147"/>
    </row>
    <row r="293" spans="1:4" s="144" customFormat="1" ht="30" customHeight="1">
      <c r="A293" s="147"/>
      <c r="B293" s="147"/>
      <c r="C293" s="147"/>
      <c r="D293" s="147"/>
    </row>
    <row r="294" spans="1:4" s="144" customFormat="1" ht="30" customHeight="1">
      <c r="A294" s="147"/>
      <c r="B294" s="147"/>
      <c r="C294" s="147"/>
      <c r="D294" s="147"/>
    </row>
    <row r="295" spans="1:4" s="144" customFormat="1" ht="30" customHeight="1">
      <c r="A295" s="147"/>
      <c r="B295" s="147"/>
      <c r="C295" s="147"/>
      <c r="D295" s="147"/>
    </row>
    <row r="296" spans="1:4" s="144" customFormat="1" ht="30" customHeight="1">
      <c r="A296" s="147"/>
      <c r="B296" s="147"/>
      <c r="C296" s="147"/>
      <c r="D296" s="147"/>
    </row>
    <row r="297" spans="1:4" s="144" customFormat="1" ht="30" customHeight="1">
      <c r="A297" s="147"/>
      <c r="B297" s="147"/>
      <c r="C297" s="147"/>
      <c r="D297" s="147"/>
    </row>
    <row r="298" spans="1:4" s="144" customFormat="1" ht="30" customHeight="1">
      <c r="A298" s="147"/>
      <c r="B298" s="147"/>
      <c r="C298" s="147"/>
      <c r="D298" s="147"/>
    </row>
    <row r="299" spans="1:4" s="144" customFormat="1" ht="30" customHeight="1">
      <c r="A299" s="147"/>
      <c r="B299" s="147"/>
      <c r="C299" s="147"/>
      <c r="D299" s="147"/>
    </row>
    <row r="300" spans="1:4" s="144" customFormat="1" ht="30" customHeight="1">
      <c r="A300" s="147"/>
      <c r="B300" s="147"/>
      <c r="C300" s="147"/>
      <c r="D300" s="147"/>
    </row>
    <row r="301" spans="1:4" s="144" customFormat="1" ht="30" customHeight="1">
      <c r="A301" s="147"/>
      <c r="B301" s="147"/>
      <c r="C301" s="147"/>
      <c r="D301" s="147"/>
    </row>
    <row r="302" spans="1:4" s="144" customFormat="1" ht="30" customHeight="1">
      <c r="A302" s="147"/>
      <c r="B302" s="147"/>
      <c r="C302" s="147"/>
      <c r="D302" s="147"/>
    </row>
    <row r="303" spans="1:4" s="144" customFormat="1" ht="30" customHeight="1">
      <c r="A303" s="147"/>
      <c r="B303" s="147"/>
      <c r="C303" s="147"/>
      <c r="D303" s="147"/>
    </row>
    <row r="304" spans="1:4" s="144" customFormat="1" ht="30" customHeight="1">
      <c r="A304" s="147"/>
      <c r="B304" s="147"/>
      <c r="C304" s="147"/>
      <c r="D304" s="147"/>
    </row>
    <row r="305" spans="1:4" s="144" customFormat="1" ht="30" customHeight="1">
      <c r="A305" s="147"/>
      <c r="B305" s="147"/>
      <c r="C305" s="147"/>
      <c r="D305" s="147"/>
    </row>
    <row r="306" spans="1:4" s="144" customFormat="1" ht="30" customHeight="1">
      <c r="A306" s="147"/>
      <c r="B306" s="147"/>
      <c r="C306" s="147"/>
      <c r="D306" s="147"/>
    </row>
    <row r="307" spans="1:4" s="144" customFormat="1" ht="30" customHeight="1">
      <c r="A307" s="147"/>
      <c r="B307" s="147"/>
      <c r="C307" s="147"/>
      <c r="D307" s="147"/>
    </row>
    <row r="308" spans="1:4" s="144" customFormat="1" ht="30" customHeight="1">
      <c r="A308" s="147"/>
      <c r="B308" s="147"/>
      <c r="C308" s="147"/>
      <c r="D308" s="147"/>
    </row>
    <row r="309" spans="1:4" s="144" customFormat="1" ht="30" customHeight="1">
      <c r="A309" s="147"/>
      <c r="B309" s="147"/>
      <c r="C309" s="147"/>
      <c r="D309" s="147"/>
    </row>
    <row r="310" spans="1:4" s="144" customFormat="1" ht="30" customHeight="1">
      <c r="A310" s="147"/>
      <c r="B310" s="147"/>
      <c r="C310" s="147"/>
      <c r="D310" s="147"/>
    </row>
    <row r="311" spans="1:4" s="144" customFormat="1" ht="30" customHeight="1">
      <c r="A311" s="147"/>
      <c r="B311" s="147"/>
      <c r="C311" s="147"/>
      <c r="D311" s="147"/>
    </row>
    <row r="312" spans="1:4" s="144" customFormat="1" ht="30" customHeight="1">
      <c r="A312" s="147"/>
      <c r="B312" s="147"/>
      <c r="C312" s="147"/>
      <c r="D312" s="147"/>
    </row>
    <row r="313" spans="1:4" s="144" customFormat="1" ht="30" customHeight="1">
      <c r="A313" s="147"/>
      <c r="B313" s="147"/>
      <c r="C313" s="147"/>
      <c r="D313" s="147"/>
    </row>
    <row r="314" spans="1:4" s="144" customFormat="1" ht="30" customHeight="1">
      <c r="A314" s="147"/>
      <c r="B314" s="147"/>
      <c r="C314" s="147"/>
      <c r="D314" s="147"/>
    </row>
    <row r="315" spans="1:4" s="144" customFormat="1" ht="30" customHeight="1">
      <c r="A315" s="147"/>
      <c r="B315" s="147"/>
      <c r="C315" s="147"/>
      <c r="D315" s="147"/>
    </row>
    <row r="316" spans="1:4" s="144" customFormat="1" ht="30" customHeight="1">
      <c r="A316" s="147"/>
      <c r="B316" s="147"/>
      <c r="C316" s="147"/>
      <c r="D316" s="147"/>
    </row>
    <row r="317" spans="1:4" s="144" customFormat="1" ht="30" customHeight="1">
      <c r="A317" s="147"/>
      <c r="B317" s="147"/>
      <c r="C317" s="147"/>
      <c r="D317" s="147"/>
    </row>
    <row r="318" spans="1:4" s="144" customFormat="1" ht="30" customHeight="1">
      <c r="A318" s="147"/>
      <c r="B318" s="147"/>
      <c r="C318" s="147"/>
      <c r="D318" s="147"/>
    </row>
    <row r="319" spans="1:4" s="144" customFormat="1" ht="30" customHeight="1">
      <c r="A319" s="147"/>
      <c r="B319" s="147"/>
      <c r="C319" s="147"/>
      <c r="D319" s="147"/>
    </row>
    <row r="320" spans="1:4" s="144" customFormat="1" ht="30" customHeight="1">
      <c r="A320" s="147"/>
      <c r="B320" s="147"/>
      <c r="C320" s="147"/>
      <c r="D320" s="147"/>
    </row>
    <row r="321" spans="1:4" s="144" customFormat="1" ht="30" customHeight="1">
      <c r="A321" s="147"/>
      <c r="B321" s="147"/>
      <c r="C321" s="147"/>
      <c r="D321" s="147"/>
    </row>
    <row r="322" spans="1:4" s="144" customFormat="1" ht="30" customHeight="1">
      <c r="A322" s="147"/>
      <c r="B322" s="147"/>
      <c r="C322" s="147"/>
      <c r="D322" s="147"/>
    </row>
    <row r="323" spans="1:4" s="144" customFormat="1" ht="30" customHeight="1">
      <c r="A323" s="147"/>
      <c r="B323" s="147"/>
      <c r="C323" s="147"/>
      <c r="D323" s="147"/>
    </row>
    <row r="324" spans="1:4" s="144" customFormat="1" ht="30" customHeight="1">
      <c r="A324" s="147"/>
      <c r="B324" s="147"/>
      <c r="C324" s="147"/>
      <c r="D324" s="147"/>
    </row>
    <row r="325" spans="1:4" s="144" customFormat="1" ht="30" customHeight="1">
      <c r="A325" s="147"/>
      <c r="B325" s="147"/>
      <c r="C325" s="147"/>
      <c r="D325" s="147"/>
    </row>
    <row r="326" spans="1:4" s="144" customFormat="1" ht="30" customHeight="1">
      <c r="A326" s="147"/>
      <c r="B326" s="147"/>
      <c r="C326" s="147"/>
      <c r="D326" s="147"/>
    </row>
    <row r="327" spans="1:4" s="144" customFormat="1" ht="30" customHeight="1">
      <c r="A327" s="147"/>
      <c r="B327" s="147"/>
      <c r="C327" s="147"/>
      <c r="D327" s="147"/>
    </row>
    <row r="328" spans="1:4" s="144" customFormat="1" ht="30" customHeight="1">
      <c r="A328" s="147"/>
      <c r="B328" s="147"/>
      <c r="C328" s="147"/>
      <c r="D328" s="147"/>
    </row>
    <row r="329" spans="1:4" s="144" customFormat="1" ht="30" customHeight="1">
      <c r="A329" s="147"/>
      <c r="B329" s="147"/>
      <c r="C329" s="147"/>
      <c r="D329" s="147"/>
    </row>
    <row r="330" spans="1:4" s="144" customFormat="1" ht="30" customHeight="1">
      <c r="A330" s="147"/>
      <c r="B330" s="147"/>
      <c r="C330" s="147"/>
      <c r="D330" s="147"/>
    </row>
    <row r="331" spans="1:4" s="144" customFormat="1" ht="30" customHeight="1">
      <c r="A331" s="147"/>
      <c r="B331" s="147"/>
      <c r="C331" s="147"/>
      <c r="D331" s="147"/>
    </row>
    <row r="332" spans="1:4" s="144" customFormat="1" ht="30" customHeight="1">
      <c r="A332" s="147"/>
      <c r="B332" s="147"/>
      <c r="C332" s="147"/>
      <c r="D332" s="147"/>
    </row>
    <row r="333" spans="1:4" s="144" customFormat="1" ht="30" customHeight="1">
      <c r="A333" s="147"/>
      <c r="B333" s="147"/>
      <c r="C333" s="147"/>
      <c r="D333" s="147"/>
    </row>
    <row r="334" spans="1:4" s="144" customFormat="1" ht="30" customHeight="1">
      <c r="A334" s="147"/>
      <c r="B334" s="147"/>
      <c r="C334" s="147"/>
      <c r="D334" s="147"/>
    </row>
    <row r="335" spans="1:4" s="144" customFormat="1" ht="30" customHeight="1">
      <c r="A335" s="147"/>
      <c r="B335" s="147"/>
      <c r="C335" s="147"/>
      <c r="D335" s="147"/>
    </row>
    <row r="336" spans="1:4" s="144" customFormat="1" ht="30" customHeight="1">
      <c r="A336" s="147"/>
      <c r="B336" s="147"/>
      <c r="C336" s="147"/>
      <c r="D336" s="147"/>
    </row>
    <row r="337" spans="1:4" s="144" customFormat="1" ht="30" customHeight="1">
      <c r="A337" s="147"/>
      <c r="B337" s="147"/>
      <c r="C337" s="147"/>
      <c r="D337" s="147"/>
    </row>
    <row r="338" spans="1:4" s="144" customFormat="1" ht="30" customHeight="1">
      <c r="A338" s="147"/>
      <c r="B338" s="147"/>
      <c r="C338" s="147"/>
      <c r="D338" s="147"/>
    </row>
    <row r="339" spans="1:4" s="144" customFormat="1" ht="30" customHeight="1">
      <c r="A339" s="147"/>
      <c r="B339" s="147"/>
      <c r="C339" s="147"/>
      <c r="D339" s="147"/>
    </row>
    <row r="340" spans="1:4" s="144" customFormat="1" ht="30" customHeight="1">
      <c r="A340" s="147"/>
      <c r="B340" s="147"/>
      <c r="C340" s="147"/>
      <c r="D340" s="147"/>
    </row>
    <row r="341" spans="1:4" s="144" customFormat="1" ht="30" customHeight="1">
      <c r="A341" s="147"/>
      <c r="B341" s="147"/>
      <c r="C341" s="147"/>
      <c r="D341" s="147"/>
    </row>
    <row r="342" spans="1:4" s="144" customFormat="1" ht="30" customHeight="1">
      <c r="A342" s="147"/>
      <c r="B342" s="147"/>
      <c r="C342" s="147"/>
      <c r="D342" s="147"/>
    </row>
    <row r="343" spans="1:4" s="144" customFormat="1" ht="30" customHeight="1">
      <c r="A343" s="147"/>
      <c r="B343" s="147"/>
      <c r="C343" s="147"/>
      <c r="D343" s="147"/>
    </row>
    <row r="344" spans="1:4" s="144" customFormat="1" ht="30" customHeight="1">
      <c r="A344" s="147"/>
      <c r="B344" s="147"/>
      <c r="C344" s="147"/>
      <c r="D344" s="147"/>
    </row>
    <row r="345" spans="1:4" s="144" customFormat="1" ht="30" customHeight="1">
      <c r="A345" s="147"/>
      <c r="B345" s="147"/>
      <c r="C345" s="147"/>
      <c r="D345" s="147"/>
    </row>
    <row r="346" spans="1:4" s="144" customFormat="1" ht="30" customHeight="1">
      <c r="A346" s="147"/>
      <c r="B346" s="147"/>
      <c r="C346" s="147"/>
      <c r="D346" s="147"/>
    </row>
    <row r="347" spans="1:4" s="144" customFormat="1" ht="30" customHeight="1">
      <c r="A347" s="147"/>
      <c r="B347" s="147"/>
      <c r="C347" s="147"/>
      <c r="D347" s="147"/>
    </row>
    <row r="348" spans="1:4" s="144" customFormat="1" ht="30" customHeight="1">
      <c r="A348" s="147"/>
      <c r="B348" s="147"/>
      <c r="C348" s="147"/>
      <c r="D348" s="147"/>
    </row>
    <row r="349" spans="1:4" s="144" customFormat="1" ht="30" customHeight="1">
      <c r="A349" s="147"/>
      <c r="B349" s="147"/>
      <c r="C349" s="147"/>
      <c r="D349" s="147"/>
    </row>
    <row r="350" spans="1:4" s="144" customFormat="1" ht="30" customHeight="1">
      <c r="A350" s="147"/>
      <c r="B350" s="147"/>
      <c r="C350" s="147"/>
      <c r="D350" s="147"/>
    </row>
    <row r="351" spans="1:4" s="144" customFormat="1" ht="30" customHeight="1">
      <c r="A351" s="147"/>
      <c r="B351" s="147"/>
      <c r="C351" s="147"/>
      <c r="D351" s="147"/>
    </row>
    <row r="352" spans="1:4" s="144" customFormat="1" ht="30" customHeight="1">
      <c r="A352" s="147"/>
      <c r="B352" s="147"/>
      <c r="C352" s="147"/>
      <c r="D352" s="147"/>
    </row>
    <row r="353" spans="1:4" s="144" customFormat="1" ht="30" customHeight="1">
      <c r="A353" s="147"/>
      <c r="B353" s="147"/>
      <c r="C353" s="147"/>
      <c r="D353" s="147"/>
    </row>
    <row r="354" spans="1:4" s="144" customFormat="1" ht="30" customHeight="1">
      <c r="A354" s="147"/>
      <c r="B354" s="147"/>
      <c r="C354" s="147"/>
      <c r="D354" s="147"/>
    </row>
    <row r="355" spans="1:4" s="144" customFormat="1" ht="30" customHeight="1">
      <c r="A355" s="147"/>
      <c r="B355" s="147"/>
      <c r="C355" s="147"/>
      <c r="D355" s="147"/>
    </row>
    <row r="356" spans="1:4" s="144" customFormat="1" ht="30" customHeight="1">
      <c r="A356" s="147"/>
      <c r="B356" s="147"/>
      <c r="C356" s="147"/>
      <c r="D356" s="147"/>
    </row>
    <row r="357" spans="1:4" s="144" customFormat="1" ht="30" customHeight="1">
      <c r="A357" s="147"/>
      <c r="B357" s="147"/>
      <c r="C357" s="147"/>
      <c r="D357" s="147"/>
    </row>
    <row r="358" spans="1:4" s="144" customFormat="1" ht="30" customHeight="1">
      <c r="A358" s="147"/>
      <c r="B358" s="147"/>
      <c r="C358" s="147"/>
      <c r="D358" s="147"/>
    </row>
    <row r="359" spans="1:4" s="144" customFormat="1" ht="30" customHeight="1">
      <c r="A359" s="147"/>
      <c r="B359" s="147"/>
      <c r="C359" s="147"/>
      <c r="D359" s="147"/>
    </row>
    <row r="360" spans="1:4" s="144" customFormat="1" ht="30" customHeight="1">
      <c r="A360" s="147"/>
      <c r="B360" s="147"/>
      <c r="C360" s="147"/>
      <c r="D360" s="147"/>
    </row>
    <row r="361" spans="1:4" s="144" customFormat="1" ht="30" customHeight="1">
      <c r="A361" s="147"/>
      <c r="B361" s="147"/>
      <c r="C361" s="147"/>
      <c r="D361" s="147"/>
    </row>
    <row r="362" spans="1:4" s="144" customFormat="1" ht="30" customHeight="1">
      <c r="A362" s="147"/>
      <c r="B362" s="147"/>
      <c r="C362" s="147"/>
      <c r="D362" s="147"/>
    </row>
    <row r="363" spans="1:4" s="144" customFormat="1" ht="30" customHeight="1">
      <c r="A363" s="147"/>
      <c r="B363" s="147"/>
      <c r="C363" s="147"/>
      <c r="D363" s="147"/>
    </row>
    <row r="364" spans="1:4" s="144" customFormat="1" ht="30" customHeight="1">
      <c r="A364" s="147"/>
      <c r="B364" s="147"/>
      <c r="C364" s="147"/>
      <c r="D364" s="147"/>
    </row>
    <row r="365" spans="1:4" s="144" customFormat="1" ht="30" customHeight="1">
      <c r="A365" s="147"/>
      <c r="B365" s="147"/>
      <c r="C365" s="147"/>
      <c r="D365" s="147"/>
    </row>
    <row r="366" spans="1:4" s="144" customFormat="1" ht="30" customHeight="1">
      <c r="A366" s="147"/>
      <c r="B366" s="147"/>
      <c r="C366" s="147"/>
      <c r="D366" s="147"/>
    </row>
    <row r="367" spans="1:4" s="144" customFormat="1" ht="30" customHeight="1">
      <c r="A367" s="147"/>
      <c r="B367" s="147"/>
      <c r="C367" s="147"/>
      <c r="D367" s="147"/>
    </row>
    <row r="368" spans="1:4" s="144" customFormat="1" ht="30" customHeight="1">
      <c r="A368" s="147"/>
      <c r="B368" s="147"/>
      <c r="C368" s="147"/>
      <c r="D368" s="147"/>
    </row>
    <row r="369" spans="1:4" s="144" customFormat="1" ht="30" customHeight="1">
      <c r="A369" s="147"/>
      <c r="B369" s="147"/>
      <c r="C369" s="147"/>
      <c r="D369" s="147"/>
    </row>
    <row r="370" spans="1:4" s="144" customFormat="1" ht="30" customHeight="1">
      <c r="A370" s="147"/>
      <c r="B370" s="147"/>
      <c r="C370" s="147"/>
      <c r="D370" s="147"/>
    </row>
    <row r="371" spans="1:4" s="144" customFormat="1" ht="30" customHeight="1">
      <c r="A371" s="147"/>
      <c r="B371" s="147"/>
      <c r="C371" s="147"/>
      <c r="D371" s="147"/>
    </row>
    <row r="372" spans="1:4" s="144" customFormat="1" ht="30" customHeight="1">
      <c r="A372" s="147"/>
      <c r="B372" s="147"/>
      <c r="C372" s="147"/>
      <c r="D372" s="147"/>
    </row>
    <row r="373" spans="1:4" s="144" customFormat="1" ht="30" customHeight="1">
      <c r="A373" s="147"/>
      <c r="B373" s="147"/>
      <c r="C373" s="147"/>
      <c r="D373" s="147"/>
    </row>
    <row r="374" spans="1:4" s="144" customFormat="1" ht="30" customHeight="1">
      <c r="A374" s="147"/>
      <c r="B374" s="147"/>
      <c r="C374" s="147"/>
      <c r="D374" s="147"/>
    </row>
    <row r="375" spans="1:4" s="144" customFormat="1" ht="30" customHeight="1">
      <c r="A375" s="147"/>
      <c r="B375" s="147"/>
      <c r="C375" s="147"/>
      <c r="D375" s="147"/>
    </row>
    <row r="376" spans="1:4" s="144" customFormat="1" ht="30" customHeight="1">
      <c r="A376" s="147"/>
      <c r="B376" s="147"/>
      <c r="C376" s="147"/>
      <c r="D376" s="147"/>
    </row>
    <row r="377" spans="1:4" s="144" customFormat="1" ht="30" customHeight="1">
      <c r="A377" s="147"/>
      <c r="B377" s="147"/>
      <c r="C377" s="147"/>
      <c r="D377" s="147"/>
    </row>
    <row r="378" spans="1:4" s="144" customFormat="1" ht="30" customHeight="1">
      <c r="A378" s="147"/>
      <c r="B378" s="147"/>
      <c r="C378" s="147"/>
      <c r="D378" s="147"/>
    </row>
    <row r="379" spans="1:4" s="144" customFormat="1" ht="30" customHeight="1">
      <c r="A379" s="147"/>
      <c r="B379" s="147"/>
      <c r="C379" s="147"/>
      <c r="D379" s="147"/>
    </row>
    <row r="380" spans="1:4" s="144" customFormat="1" ht="30" customHeight="1">
      <c r="A380" s="147"/>
      <c r="B380" s="147"/>
      <c r="C380" s="147"/>
      <c r="D380" s="147"/>
    </row>
    <row r="381" spans="1:4" s="144" customFormat="1" ht="30" customHeight="1">
      <c r="A381" s="147"/>
      <c r="B381" s="147"/>
      <c r="C381" s="147"/>
      <c r="D381" s="147"/>
    </row>
    <row r="382" spans="1:4" s="144" customFormat="1" ht="30" customHeight="1">
      <c r="A382" s="147"/>
      <c r="B382" s="147"/>
      <c r="C382" s="147"/>
      <c r="D382" s="147"/>
    </row>
    <row r="383" spans="1:4" s="144" customFormat="1" ht="30" customHeight="1">
      <c r="A383" s="147"/>
      <c r="B383" s="147"/>
      <c r="C383" s="147"/>
      <c r="D383" s="147"/>
    </row>
    <row r="384" spans="1:4" s="144" customFormat="1" ht="30" customHeight="1">
      <c r="A384" s="147"/>
      <c r="B384" s="147"/>
      <c r="C384" s="147"/>
      <c r="D384" s="147"/>
    </row>
    <row r="385" spans="1:4" s="144" customFormat="1" ht="30" customHeight="1">
      <c r="A385" s="147"/>
      <c r="B385" s="147"/>
      <c r="C385" s="147"/>
      <c r="D385" s="147"/>
    </row>
    <row r="386" spans="1:4" s="144" customFormat="1" ht="30" customHeight="1">
      <c r="A386" s="147"/>
      <c r="B386" s="147"/>
      <c r="C386" s="147"/>
      <c r="D386" s="147"/>
    </row>
    <row r="387" spans="1:4" s="144" customFormat="1" ht="30" customHeight="1">
      <c r="A387" s="147"/>
      <c r="B387" s="147"/>
      <c r="C387" s="147"/>
      <c r="D387" s="147"/>
    </row>
    <row r="388" spans="1:4" s="144" customFormat="1" ht="30" customHeight="1">
      <c r="A388" s="147"/>
      <c r="B388" s="147"/>
      <c r="C388" s="147"/>
      <c r="D388" s="147"/>
    </row>
    <row r="389" spans="1:4" s="144" customFormat="1" ht="30" customHeight="1">
      <c r="A389" s="147"/>
      <c r="B389" s="147"/>
      <c r="C389" s="147"/>
      <c r="D389" s="147"/>
    </row>
    <row r="390" spans="1:4" s="144" customFormat="1" ht="30" customHeight="1">
      <c r="A390" s="147"/>
      <c r="B390" s="147"/>
      <c r="C390" s="147"/>
      <c r="D390" s="147"/>
    </row>
    <row r="391" spans="1:4" s="144" customFormat="1" ht="30" customHeight="1">
      <c r="A391" s="147"/>
      <c r="B391" s="147"/>
      <c r="C391" s="147"/>
      <c r="D391" s="147"/>
    </row>
    <row r="392" spans="1:4" s="144" customFormat="1" ht="30" customHeight="1">
      <c r="A392" s="147"/>
      <c r="B392" s="147"/>
      <c r="C392" s="147"/>
      <c r="D392" s="147"/>
    </row>
    <row r="393" spans="1:4" s="144" customFormat="1" ht="30" customHeight="1">
      <c r="A393" s="147"/>
      <c r="B393" s="147"/>
      <c r="C393" s="147"/>
      <c r="D393" s="147"/>
    </row>
    <row r="394" spans="1:4" s="144" customFormat="1" ht="30" customHeight="1">
      <c r="A394" s="147"/>
      <c r="B394" s="147"/>
      <c r="C394" s="147"/>
      <c r="D394" s="147"/>
    </row>
    <row r="395" spans="1:4" s="144" customFormat="1" ht="30" customHeight="1">
      <c r="A395" s="147"/>
      <c r="B395" s="147"/>
      <c r="C395" s="147"/>
      <c r="D395" s="147"/>
    </row>
    <row r="396" spans="1:4" s="144" customFormat="1" ht="30" customHeight="1">
      <c r="A396" s="147"/>
      <c r="B396" s="147"/>
      <c r="C396" s="147"/>
      <c r="D396" s="147"/>
    </row>
    <row r="397" spans="1:4" s="144" customFormat="1" ht="30" customHeight="1">
      <c r="A397" s="147"/>
      <c r="B397" s="147"/>
      <c r="C397" s="147"/>
      <c r="D397" s="147"/>
    </row>
    <row r="398" spans="1:4" s="144" customFormat="1" ht="30" customHeight="1">
      <c r="A398" s="147"/>
      <c r="B398" s="147"/>
      <c r="C398" s="147"/>
      <c r="D398" s="147"/>
    </row>
    <row r="399" spans="1:4" s="144" customFormat="1" ht="30" customHeight="1">
      <c r="A399" s="147"/>
      <c r="B399" s="147"/>
      <c r="C399" s="147"/>
      <c r="D399" s="147"/>
    </row>
    <row r="400" spans="1:4" s="144" customFormat="1" ht="30" customHeight="1">
      <c r="A400" s="147"/>
      <c r="B400" s="147"/>
      <c r="C400" s="147"/>
      <c r="D400" s="147"/>
    </row>
    <row r="401" spans="1:4" s="144" customFormat="1" ht="30" customHeight="1">
      <c r="A401" s="147"/>
      <c r="B401" s="147"/>
      <c r="C401" s="147"/>
      <c r="D401" s="147"/>
    </row>
    <row r="402" spans="1:4" s="144" customFormat="1" ht="30" customHeight="1">
      <c r="A402" s="147"/>
      <c r="B402" s="147"/>
      <c r="C402" s="147"/>
      <c r="D402" s="147"/>
    </row>
    <row r="403" spans="1:4" s="144" customFormat="1" ht="30" customHeight="1">
      <c r="A403" s="147"/>
      <c r="B403" s="147"/>
      <c r="C403" s="147"/>
      <c r="D403" s="147"/>
    </row>
    <row r="404" spans="1:4" s="144" customFormat="1" ht="30" customHeight="1">
      <c r="A404" s="147"/>
      <c r="B404" s="147"/>
      <c r="C404" s="147"/>
      <c r="D404" s="147"/>
    </row>
    <row r="405" spans="1:4" s="144" customFormat="1" ht="30" customHeight="1">
      <c r="A405" s="147"/>
      <c r="B405" s="147"/>
      <c r="C405" s="147"/>
      <c r="D405" s="147"/>
    </row>
    <row r="406" spans="1:4" s="144" customFormat="1" ht="30" customHeight="1">
      <c r="A406" s="147"/>
      <c r="B406" s="147"/>
      <c r="C406" s="147"/>
      <c r="D406" s="147"/>
    </row>
    <row r="407" spans="1:4" s="144" customFormat="1" ht="30" customHeight="1">
      <c r="A407" s="147"/>
      <c r="B407" s="147"/>
      <c r="C407" s="147"/>
      <c r="D407" s="147"/>
    </row>
    <row r="408" spans="1:4" s="144" customFormat="1" ht="30" customHeight="1">
      <c r="A408" s="147"/>
      <c r="B408" s="147"/>
      <c r="C408" s="147"/>
      <c r="D408" s="147"/>
    </row>
    <row r="409" spans="1:4" s="144" customFormat="1" ht="30" customHeight="1">
      <c r="A409" s="147"/>
      <c r="B409" s="147"/>
      <c r="C409" s="147"/>
      <c r="D409" s="147"/>
    </row>
    <row r="410" spans="1:4" s="144" customFormat="1" ht="30" customHeight="1">
      <c r="A410" s="147"/>
      <c r="B410" s="147"/>
      <c r="C410" s="147"/>
      <c r="D410" s="147"/>
    </row>
    <row r="411" spans="1:4" s="144" customFormat="1" ht="30" customHeight="1">
      <c r="A411" s="147"/>
      <c r="B411" s="147"/>
      <c r="C411" s="147"/>
      <c r="D411" s="147"/>
    </row>
    <row r="412" spans="1:4" s="144" customFormat="1" ht="30" customHeight="1">
      <c r="A412" s="147"/>
      <c r="B412" s="147"/>
      <c r="C412" s="147"/>
      <c r="D412" s="147"/>
    </row>
    <row r="413" spans="1:4" s="144" customFormat="1" ht="30" customHeight="1">
      <c r="A413" s="147"/>
      <c r="B413" s="147"/>
      <c r="C413" s="147"/>
      <c r="D413" s="147"/>
    </row>
    <row r="414" spans="1:4" s="144" customFormat="1" ht="30" customHeight="1">
      <c r="A414" s="147"/>
      <c r="B414" s="147"/>
      <c r="C414" s="147"/>
      <c r="D414" s="147"/>
    </row>
    <row r="415" spans="1:4" s="144" customFormat="1" ht="30" customHeight="1">
      <c r="A415" s="147"/>
      <c r="B415" s="147"/>
      <c r="C415" s="147"/>
      <c r="D415" s="147"/>
    </row>
    <row r="416" spans="1:4" s="144" customFormat="1" ht="30" customHeight="1">
      <c r="A416" s="147"/>
      <c r="B416" s="147"/>
      <c r="C416" s="147"/>
      <c r="D416" s="147"/>
    </row>
    <row r="417" spans="1:4" s="144" customFormat="1" ht="30" customHeight="1">
      <c r="A417" s="147"/>
      <c r="B417" s="147"/>
      <c r="C417" s="147"/>
      <c r="D417" s="147"/>
    </row>
    <row r="418" spans="1:4" s="144" customFormat="1" ht="30" customHeight="1">
      <c r="A418" s="147"/>
      <c r="B418" s="147"/>
      <c r="C418" s="147"/>
      <c r="D418" s="147"/>
    </row>
    <row r="419" spans="1:4" s="144" customFormat="1" ht="30" customHeight="1">
      <c r="A419" s="147"/>
      <c r="B419" s="147"/>
      <c r="C419" s="147"/>
      <c r="D419" s="147"/>
    </row>
    <row r="420" spans="1:4" s="144" customFormat="1" ht="30" customHeight="1">
      <c r="A420" s="147"/>
      <c r="B420" s="147"/>
      <c r="C420" s="147"/>
      <c r="D420" s="147"/>
    </row>
    <row r="421" spans="1:4" s="144" customFormat="1" ht="30" customHeight="1">
      <c r="A421" s="147"/>
      <c r="B421" s="147"/>
      <c r="C421" s="147"/>
      <c r="D421" s="147"/>
    </row>
    <row r="422" spans="1:4" s="144" customFormat="1" ht="30" customHeight="1">
      <c r="A422" s="147"/>
      <c r="B422" s="147"/>
      <c r="C422" s="147"/>
      <c r="D422" s="147"/>
    </row>
    <row r="423" spans="1:4" s="144" customFormat="1" ht="30" customHeight="1">
      <c r="A423" s="147"/>
      <c r="B423" s="147"/>
      <c r="C423" s="147"/>
      <c r="D423" s="147"/>
    </row>
    <row r="424" spans="1:4" s="144" customFormat="1" ht="30" customHeight="1">
      <c r="A424" s="147"/>
      <c r="B424" s="147"/>
      <c r="C424" s="147"/>
      <c r="D424" s="147"/>
    </row>
    <row r="425" spans="1:4" s="144" customFormat="1" ht="30" customHeight="1">
      <c r="A425" s="147"/>
      <c r="B425" s="147"/>
      <c r="C425" s="147"/>
      <c r="D425" s="147"/>
    </row>
    <row r="426" spans="1:4" s="144" customFormat="1" ht="30" customHeight="1">
      <c r="A426" s="147"/>
      <c r="B426" s="147"/>
      <c r="C426" s="147"/>
      <c r="D426" s="147"/>
    </row>
    <row r="427" spans="1:4" s="144" customFormat="1" ht="30" customHeight="1">
      <c r="A427" s="147"/>
      <c r="B427" s="147"/>
      <c r="C427" s="147"/>
      <c r="D427" s="147"/>
    </row>
    <row r="428" spans="1:4" s="144" customFormat="1" ht="30" customHeight="1">
      <c r="A428" s="147"/>
      <c r="B428" s="147"/>
      <c r="C428" s="147"/>
      <c r="D428" s="147"/>
    </row>
    <row r="429" spans="1:4" s="144" customFormat="1" ht="30" customHeight="1">
      <c r="A429" s="147"/>
      <c r="B429" s="147"/>
      <c r="C429" s="147"/>
      <c r="D429" s="147"/>
    </row>
    <row r="430" spans="1:4" s="144" customFormat="1" ht="30" customHeight="1">
      <c r="A430" s="147"/>
      <c r="B430" s="147"/>
      <c r="C430" s="147"/>
      <c r="D430" s="147"/>
    </row>
    <row r="431" spans="1:4" s="144" customFormat="1" ht="30" customHeight="1">
      <c r="A431" s="147"/>
      <c r="B431" s="147"/>
      <c r="C431" s="147"/>
      <c r="D431" s="147"/>
    </row>
    <row r="432" spans="1:4" s="144" customFormat="1" ht="30" customHeight="1">
      <c r="A432" s="147"/>
      <c r="B432" s="147"/>
      <c r="C432" s="147"/>
      <c r="D432" s="147"/>
    </row>
    <row r="433" spans="1:4" s="144" customFormat="1" ht="30" customHeight="1">
      <c r="A433" s="147"/>
      <c r="B433" s="147"/>
      <c r="C433" s="147"/>
      <c r="D433" s="147"/>
    </row>
    <row r="434" spans="1:4" s="144" customFormat="1" ht="30" customHeight="1">
      <c r="A434" s="147"/>
      <c r="B434" s="147"/>
      <c r="C434" s="147"/>
      <c r="D434" s="147"/>
    </row>
    <row r="435" spans="1:4" s="144" customFormat="1" ht="30" customHeight="1">
      <c r="A435" s="147"/>
      <c r="B435" s="147"/>
      <c r="C435" s="147"/>
      <c r="D435" s="147"/>
    </row>
    <row r="436" spans="1:4" s="144" customFormat="1" ht="30" customHeight="1">
      <c r="A436" s="147"/>
      <c r="B436" s="147"/>
      <c r="C436" s="147"/>
      <c r="D436" s="147"/>
    </row>
    <row r="437" spans="1:4" s="144" customFormat="1" ht="30" customHeight="1">
      <c r="A437" s="147"/>
      <c r="B437" s="147"/>
      <c r="C437" s="147"/>
      <c r="D437" s="147"/>
    </row>
    <row r="438" spans="1:4" s="144" customFormat="1" ht="30" customHeight="1">
      <c r="A438" s="147"/>
      <c r="B438" s="147"/>
      <c r="C438" s="147"/>
      <c r="D438" s="147"/>
    </row>
    <row r="439" spans="1:4" s="144" customFormat="1" ht="30" customHeight="1">
      <c r="A439" s="147"/>
      <c r="B439" s="147"/>
      <c r="C439" s="147"/>
      <c r="D439" s="147"/>
    </row>
    <row r="440" spans="1:4" s="144" customFormat="1" ht="30" customHeight="1">
      <c r="A440" s="147"/>
      <c r="B440" s="147"/>
      <c r="C440" s="147"/>
      <c r="D440" s="147"/>
    </row>
    <row r="441" spans="1:4" s="144" customFormat="1" ht="30" customHeight="1">
      <c r="A441" s="147"/>
      <c r="B441" s="147"/>
      <c r="C441" s="147"/>
      <c r="D441" s="147"/>
    </row>
    <row r="442" spans="1:4" s="144" customFormat="1" ht="30" customHeight="1">
      <c r="A442" s="147"/>
      <c r="B442" s="147"/>
      <c r="C442" s="147"/>
      <c r="D442" s="147"/>
    </row>
    <row r="443" spans="1:4" s="144" customFormat="1" ht="30" customHeight="1">
      <c r="A443" s="147"/>
      <c r="B443" s="147"/>
      <c r="C443" s="147"/>
      <c r="D443" s="147"/>
    </row>
    <row r="444" spans="1:4" s="144" customFormat="1" ht="30" customHeight="1">
      <c r="A444" s="147"/>
      <c r="B444" s="147"/>
      <c r="C444" s="147"/>
      <c r="D444" s="147"/>
    </row>
    <row r="445" spans="1:4" s="144" customFormat="1" ht="30" customHeight="1">
      <c r="A445" s="147"/>
      <c r="B445" s="147"/>
      <c r="C445" s="147"/>
      <c r="D445" s="147"/>
    </row>
    <row r="446" spans="1:4" s="144" customFormat="1" ht="30" customHeight="1">
      <c r="A446" s="147"/>
      <c r="B446" s="147"/>
      <c r="C446" s="147"/>
      <c r="D446" s="147"/>
    </row>
    <row r="447" spans="1:4" s="144" customFormat="1" ht="30" customHeight="1">
      <c r="A447" s="147"/>
      <c r="B447" s="147"/>
      <c r="C447" s="147"/>
      <c r="D447" s="147"/>
    </row>
    <row r="448" spans="1:4" s="144" customFormat="1" ht="30" customHeight="1">
      <c r="A448" s="147"/>
      <c r="B448" s="147"/>
      <c r="C448" s="147"/>
      <c r="D448" s="147"/>
    </row>
    <row r="449" spans="1:4" s="144" customFormat="1" ht="30" customHeight="1">
      <c r="A449" s="147"/>
      <c r="B449" s="147"/>
      <c r="C449" s="147"/>
      <c r="D449" s="147"/>
    </row>
    <row r="450" spans="1:4" s="144" customFormat="1" ht="30" customHeight="1">
      <c r="A450" s="147"/>
      <c r="B450" s="147"/>
      <c r="C450" s="147"/>
      <c r="D450" s="147"/>
    </row>
    <row r="451" spans="1:4" s="144" customFormat="1" ht="30" customHeight="1">
      <c r="A451" s="147"/>
      <c r="B451" s="147"/>
      <c r="C451" s="147"/>
      <c r="D451" s="147"/>
    </row>
    <row r="452" spans="1:4" s="144" customFormat="1" ht="30" customHeight="1">
      <c r="A452" s="147"/>
      <c r="B452" s="147"/>
      <c r="C452" s="147"/>
      <c r="D452" s="147"/>
    </row>
    <row r="453" spans="1:4" s="144" customFormat="1" ht="30" customHeight="1">
      <c r="A453" s="147"/>
      <c r="B453" s="147"/>
      <c r="C453" s="147"/>
      <c r="D453" s="147"/>
    </row>
    <row r="454" spans="1:4" s="144" customFormat="1" ht="30" customHeight="1">
      <c r="A454" s="147"/>
      <c r="B454" s="147"/>
      <c r="C454" s="147"/>
      <c r="D454" s="147"/>
    </row>
    <row r="455" spans="1:4" s="144" customFormat="1" ht="30" customHeight="1">
      <c r="A455" s="147"/>
      <c r="B455" s="147"/>
      <c r="C455" s="147"/>
      <c r="D455" s="147"/>
    </row>
    <row r="456" spans="1:4" s="144" customFormat="1" ht="30" customHeight="1">
      <c r="A456" s="147"/>
      <c r="B456" s="147"/>
      <c r="C456" s="147"/>
      <c r="D456" s="147"/>
    </row>
    <row r="457" spans="1:4" s="144" customFormat="1" ht="30" customHeight="1">
      <c r="A457" s="147"/>
      <c r="B457" s="147"/>
      <c r="C457" s="147"/>
      <c r="D457" s="147"/>
    </row>
    <row r="458" spans="1:4" s="144" customFormat="1" ht="30" customHeight="1">
      <c r="A458" s="147"/>
      <c r="B458" s="147"/>
      <c r="C458" s="147"/>
      <c r="D458" s="147"/>
    </row>
    <row r="459" spans="1:4" s="144" customFormat="1" ht="30" customHeight="1">
      <c r="A459" s="147"/>
      <c r="B459" s="147"/>
      <c r="C459" s="147"/>
      <c r="D459" s="147"/>
    </row>
    <row r="460" spans="1:4" s="144" customFormat="1" ht="30" customHeight="1">
      <c r="A460" s="147"/>
      <c r="B460" s="147"/>
      <c r="C460" s="147"/>
      <c r="D460" s="147"/>
    </row>
    <row r="461" spans="1:4" s="144" customFormat="1" ht="30" customHeight="1">
      <c r="A461" s="147"/>
      <c r="B461" s="147"/>
      <c r="C461" s="147"/>
      <c r="D461" s="147"/>
    </row>
    <row r="462" spans="1:4" s="144" customFormat="1" ht="30" customHeight="1">
      <c r="A462" s="147"/>
      <c r="B462" s="147"/>
      <c r="C462" s="147"/>
      <c r="D462" s="147"/>
    </row>
    <row r="463" spans="1:4" s="144" customFormat="1" ht="30" customHeight="1">
      <c r="A463" s="147"/>
      <c r="B463" s="147"/>
      <c r="C463" s="147"/>
      <c r="D463" s="147"/>
    </row>
    <row r="464" spans="1:4" s="144" customFormat="1" ht="30" customHeight="1">
      <c r="A464" s="147"/>
      <c r="B464" s="147"/>
      <c r="C464" s="147"/>
      <c r="D464" s="147"/>
    </row>
    <row r="465" spans="1:4" s="144" customFormat="1" ht="30" customHeight="1">
      <c r="A465" s="147"/>
      <c r="B465" s="147"/>
      <c r="C465" s="147"/>
      <c r="D465" s="147"/>
    </row>
    <row r="466" spans="1:4" s="144" customFormat="1" ht="30" customHeight="1">
      <c r="A466" s="147"/>
      <c r="B466" s="147"/>
      <c r="C466" s="147"/>
      <c r="D466" s="147"/>
    </row>
    <row r="467" spans="1:4" s="144" customFormat="1" ht="30" customHeight="1">
      <c r="A467" s="147"/>
      <c r="B467" s="147"/>
      <c r="C467" s="147"/>
      <c r="D467" s="147"/>
    </row>
    <row r="468" spans="1:4" s="144" customFormat="1" ht="30" customHeight="1">
      <c r="A468" s="147"/>
      <c r="B468" s="147"/>
      <c r="C468" s="147"/>
      <c r="D468" s="147"/>
    </row>
    <row r="469" spans="1:4" s="144" customFormat="1" ht="30" customHeight="1">
      <c r="A469" s="147"/>
      <c r="B469" s="147"/>
      <c r="C469" s="147"/>
      <c r="D469" s="147"/>
    </row>
    <row r="470" spans="1:4" s="144" customFormat="1" ht="30" customHeight="1">
      <c r="A470" s="147"/>
      <c r="B470" s="147"/>
      <c r="C470" s="147"/>
      <c r="D470" s="147"/>
    </row>
    <row r="471" spans="1:4" s="144" customFormat="1" ht="30" customHeight="1">
      <c r="A471" s="147"/>
      <c r="B471" s="147"/>
      <c r="C471" s="147"/>
      <c r="D471" s="147"/>
    </row>
    <row r="472" spans="1:4" s="144" customFormat="1" ht="30" customHeight="1">
      <c r="A472" s="147"/>
      <c r="B472" s="147"/>
      <c r="C472" s="147"/>
      <c r="D472" s="147"/>
    </row>
    <row r="473" spans="1:4" s="144" customFormat="1" ht="30" customHeight="1">
      <c r="A473" s="147"/>
      <c r="B473" s="147"/>
      <c r="C473" s="147"/>
      <c r="D473" s="147"/>
    </row>
    <row r="474" spans="1:4" s="144" customFormat="1" ht="30" customHeight="1">
      <c r="A474" s="147"/>
      <c r="B474" s="147"/>
      <c r="C474" s="147"/>
      <c r="D474" s="147"/>
    </row>
    <row r="475" spans="1:4" s="144" customFormat="1" ht="30" customHeight="1">
      <c r="A475" s="147"/>
      <c r="B475" s="147"/>
      <c r="C475" s="147"/>
      <c r="D475" s="147"/>
    </row>
    <row r="476" spans="1:4" s="144" customFormat="1" ht="30" customHeight="1">
      <c r="A476" s="147"/>
      <c r="B476" s="147"/>
      <c r="C476" s="147"/>
      <c r="D476" s="147"/>
    </row>
    <row r="477" spans="1:4" s="144" customFormat="1" ht="30" customHeight="1">
      <c r="A477" s="147"/>
      <c r="B477" s="147"/>
      <c r="C477" s="147"/>
      <c r="D477" s="147"/>
    </row>
    <row r="478" spans="1:4" s="144" customFormat="1" ht="30" customHeight="1">
      <c r="A478" s="147"/>
      <c r="B478" s="147"/>
      <c r="C478" s="147"/>
      <c r="D478" s="147"/>
    </row>
    <row r="479" spans="1:4" s="144" customFormat="1" ht="30" customHeight="1">
      <c r="A479" s="147"/>
      <c r="B479" s="147"/>
      <c r="C479" s="147"/>
      <c r="D479" s="147"/>
    </row>
    <row r="480" spans="1:4" s="144" customFormat="1" ht="30" customHeight="1">
      <c r="A480" s="147"/>
      <c r="B480" s="147"/>
      <c r="C480" s="147"/>
      <c r="D480" s="147"/>
    </row>
    <row r="481" spans="1:4" s="144" customFormat="1" ht="30" customHeight="1">
      <c r="A481" s="147"/>
      <c r="B481" s="147"/>
      <c r="C481" s="147"/>
      <c r="D481" s="147"/>
    </row>
    <row r="482" spans="1:4" s="144" customFormat="1" ht="30" customHeight="1">
      <c r="A482" s="147"/>
      <c r="B482" s="147"/>
      <c r="C482" s="147"/>
      <c r="D482" s="147"/>
    </row>
    <row r="483" spans="1:4" s="144" customFormat="1" ht="30" customHeight="1">
      <c r="A483" s="147"/>
      <c r="B483" s="147"/>
      <c r="C483" s="147"/>
      <c r="D483" s="147"/>
    </row>
    <row r="484" spans="1:4" s="144" customFormat="1" ht="30" customHeight="1">
      <c r="A484" s="147"/>
      <c r="B484" s="147"/>
      <c r="C484" s="147"/>
      <c r="D484" s="147"/>
    </row>
    <row r="485" spans="1:4" s="144" customFormat="1" ht="30" customHeight="1">
      <c r="A485" s="147"/>
      <c r="B485" s="147"/>
      <c r="C485" s="147"/>
      <c r="D485" s="147"/>
    </row>
    <row r="486" spans="1:4" s="144" customFormat="1" ht="30" customHeight="1">
      <c r="A486" s="147"/>
      <c r="B486" s="147"/>
      <c r="C486" s="147"/>
      <c r="D486" s="147"/>
    </row>
    <row r="487" spans="1:4" s="144" customFormat="1" ht="30" customHeight="1">
      <c r="A487" s="147"/>
      <c r="B487" s="147"/>
      <c r="C487" s="147"/>
      <c r="D487" s="147"/>
    </row>
    <row r="488" spans="1:4" s="144" customFormat="1" ht="30" customHeight="1">
      <c r="A488" s="147"/>
      <c r="B488" s="147"/>
      <c r="C488" s="147"/>
      <c r="D488" s="147"/>
    </row>
    <row r="489" spans="1:4" s="144" customFormat="1" ht="30" customHeight="1">
      <c r="A489" s="147"/>
      <c r="B489" s="147"/>
      <c r="C489" s="147"/>
      <c r="D489" s="147"/>
    </row>
    <row r="490" spans="1:4" s="144" customFormat="1" ht="30" customHeight="1">
      <c r="A490" s="147"/>
      <c r="B490" s="147"/>
      <c r="C490" s="147"/>
      <c r="D490" s="147"/>
    </row>
    <row r="491" spans="1:4" s="144" customFormat="1" ht="30" customHeight="1">
      <c r="A491" s="147"/>
      <c r="B491" s="147"/>
      <c r="C491" s="147"/>
      <c r="D491" s="147"/>
    </row>
    <row r="492" spans="1:4" s="144" customFormat="1" ht="30" customHeight="1">
      <c r="A492" s="147"/>
      <c r="B492" s="147"/>
      <c r="C492" s="147"/>
      <c r="D492" s="147"/>
    </row>
    <row r="493" spans="1:4" s="144" customFormat="1" ht="30" customHeight="1">
      <c r="A493" s="147"/>
      <c r="B493" s="147"/>
      <c r="C493" s="147"/>
      <c r="D493" s="147"/>
    </row>
    <row r="494" spans="1:4" s="144" customFormat="1" ht="30" customHeight="1">
      <c r="A494" s="147"/>
      <c r="B494" s="147"/>
      <c r="C494" s="147"/>
      <c r="D494" s="147"/>
    </row>
    <row r="495" spans="1:4" s="144" customFormat="1" ht="30" customHeight="1">
      <c r="A495" s="147"/>
      <c r="B495" s="147"/>
      <c r="C495" s="147"/>
      <c r="D495" s="147"/>
    </row>
    <row r="496" spans="1:4" s="144" customFormat="1" ht="30" customHeight="1">
      <c r="A496" s="147"/>
      <c r="B496" s="147"/>
      <c r="C496" s="147"/>
      <c r="D496" s="147"/>
    </row>
    <row r="497" spans="1:4" s="144" customFormat="1" ht="30" customHeight="1">
      <c r="A497" s="147"/>
      <c r="B497" s="147"/>
      <c r="C497" s="147"/>
      <c r="D497" s="147"/>
    </row>
    <row r="498" spans="1:4" s="144" customFormat="1" ht="30" customHeight="1">
      <c r="A498" s="147"/>
      <c r="B498" s="147"/>
      <c r="C498" s="147"/>
      <c r="D498" s="147"/>
    </row>
    <row r="499" spans="1:4" s="144" customFormat="1" ht="30" customHeight="1">
      <c r="A499" s="147"/>
      <c r="B499" s="147"/>
      <c r="C499" s="147"/>
      <c r="D499" s="147"/>
    </row>
    <row r="500" spans="1:4" s="144" customFormat="1" ht="30" customHeight="1">
      <c r="A500" s="147"/>
      <c r="B500" s="147"/>
      <c r="C500" s="147"/>
      <c r="D500" s="147"/>
    </row>
    <row r="501" spans="1:4" s="144" customFormat="1" ht="30" customHeight="1">
      <c r="A501" s="147"/>
      <c r="B501" s="147"/>
      <c r="C501" s="147"/>
      <c r="D501" s="147"/>
    </row>
    <row r="502" spans="1:4" s="144" customFormat="1" ht="30" customHeight="1">
      <c r="A502" s="147"/>
      <c r="B502" s="147"/>
      <c r="C502" s="147"/>
      <c r="D502" s="147"/>
    </row>
    <row r="503" spans="1:4" s="144" customFormat="1" ht="30" customHeight="1">
      <c r="A503" s="147"/>
      <c r="B503" s="147"/>
      <c r="C503" s="147"/>
      <c r="D503" s="147"/>
    </row>
    <row r="504" spans="1:4" s="144" customFormat="1" ht="30" customHeight="1">
      <c r="A504" s="147"/>
      <c r="B504" s="147"/>
      <c r="C504" s="147"/>
      <c r="D504" s="147"/>
    </row>
    <row r="505" spans="1:4" s="144" customFormat="1" ht="30" customHeight="1">
      <c r="A505" s="147"/>
      <c r="B505" s="147"/>
      <c r="C505" s="147"/>
      <c r="D505" s="147"/>
    </row>
    <row r="506" spans="1:4" s="144" customFormat="1" ht="30" customHeight="1">
      <c r="A506" s="147"/>
      <c r="B506" s="147"/>
      <c r="C506" s="147"/>
      <c r="D506" s="147"/>
    </row>
    <row r="507" spans="1:4" s="144" customFormat="1" ht="30" customHeight="1">
      <c r="A507" s="147"/>
      <c r="B507" s="147"/>
      <c r="C507" s="147"/>
      <c r="D507" s="147"/>
    </row>
    <row r="508" spans="1:4" s="144" customFormat="1" ht="30" customHeight="1">
      <c r="A508" s="147"/>
      <c r="B508" s="147"/>
      <c r="C508" s="147"/>
      <c r="D508" s="147"/>
    </row>
    <row r="509" spans="1:4" s="144" customFormat="1" ht="30" customHeight="1">
      <c r="A509" s="147"/>
      <c r="B509" s="147"/>
      <c r="C509" s="147"/>
      <c r="D509" s="147"/>
    </row>
    <row r="510" spans="1:4" s="144" customFormat="1" ht="30" customHeight="1">
      <c r="A510" s="147"/>
      <c r="B510" s="147"/>
      <c r="C510" s="147"/>
      <c r="D510" s="147"/>
    </row>
    <row r="511" spans="1:4" s="144" customFormat="1" ht="30" customHeight="1">
      <c r="A511" s="147"/>
      <c r="B511" s="147"/>
      <c r="C511" s="147"/>
      <c r="D511" s="147"/>
    </row>
    <row r="512" spans="1:4" s="144" customFormat="1" ht="30" customHeight="1">
      <c r="A512" s="147"/>
      <c r="B512" s="147"/>
      <c r="C512" s="147"/>
      <c r="D512" s="147"/>
    </row>
    <row r="513" spans="1:4" s="144" customFormat="1" ht="30" customHeight="1">
      <c r="A513" s="147"/>
      <c r="B513" s="147"/>
      <c r="C513" s="147"/>
      <c r="D513" s="147"/>
    </row>
    <row r="514" spans="1:4" s="144" customFormat="1" ht="30" customHeight="1">
      <c r="A514" s="147"/>
      <c r="B514" s="147"/>
      <c r="C514" s="147"/>
      <c r="D514" s="147"/>
    </row>
    <row r="515" spans="1:4" s="144" customFormat="1" ht="30" customHeight="1">
      <c r="A515" s="147"/>
      <c r="B515" s="147"/>
      <c r="C515" s="147"/>
      <c r="D515" s="147"/>
    </row>
    <row r="516" spans="1:4" s="144" customFormat="1" ht="30" customHeight="1">
      <c r="A516" s="147"/>
      <c r="B516" s="147"/>
      <c r="C516" s="147"/>
      <c r="D516" s="147"/>
    </row>
    <row r="517" spans="1:4" s="144" customFormat="1" ht="30" customHeight="1">
      <c r="A517" s="147"/>
      <c r="B517" s="147"/>
      <c r="C517" s="147"/>
      <c r="D517" s="147"/>
    </row>
    <row r="518" spans="1:4" s="144" customFormat="1" ht="30" customHeight="1">
      <c r="A518" s="147"/>
      <c r="B518" s="147"/>
      <c r="C518" s="147"/>
      <c r="D518" s="147"/>
    </row>
    <row r="519" spans="1:4" s="144" customFormat="1" ht="30" customHeight="1">
      <c r="A519" s="147"/>
      <c r="B519" s="147"/>
      <c r="C519" s="147"/>
      <c r="D519" s="147"/>
    </row>
    <row r="520" spans="1:4" s="144" customFormat="1" ht="30" customHeight="1">
      <c r="A520" s="147"/>
      <c r="B520" s="147"/>
      <c r="C520" s="147"/>
      <c r="D520" s="147"/>
    </row>
    <row r="521" spans="1:4" s="144" customFormat="1" ht="30" customHeight="1">
      <c r="A521" s="147"/>
      <c r="B521" s="147"/>
      <c r="C521" s="147"/>
      <c r="D521" s="147"/>
    </row>
    <row r="522" spans="1:4" s="144" customFormat="1" ht="30" customHeight="1">
      <c r="A522" s="147"/>
      <c r="B522" s="147"/>
      <c r="C522" s="147"/>
      <c r="D522" s="147"/>
    </row>
    <row r="523" spans="1:4" s="144" customFormat="1" ht="30" customHeight="1">
      <c r="A523" s="147"/>
      <c r="B523" s="147"/>
      <c r="C523" s="147"/>
      <c r="D523" s="147"/>
    </row>
    <row r="524" spans="1:4" s="144" customFormat="1" ht="30" customHeight="1">
      <c r="A524" s="147"/>
      <c r="B524" s="147"/>
      <c r="C524" s="147"/>
      <c r="D524" s="147"/>
    </row>
    <row r="525" spans="1:4" s="144" customFormat="1" ht="30" customHeight="1">
      <c r="A525" s="147"/>
      <c r="B525" s="147"/>
      <c r="C525" s="147"/>
      <c r="D525" s="147"/>
    </row>
    <row r="526" spans="1:4" s="144" customFormat="1" ht="30" customHeight="1">
      <c r="A526" s="147"/>
      <c r="B526" s="147"/>
      <c r="C526" s="147"/>
      <c r="D526" s="147"/>
    </row>
    <row r="527" spans="1:4" s="144" customFormat="1" ht="30" customHeight="1">
      <c r="A527" s="147"/>
      <c r="B527" s="147"/>
      <c r="C527" s="147"/>
      <c r="D527" s="147"/>
    </row>
    <row r="528" spans="1:4" s="144" customFormat="1" ht="30" customHeight="1">
      <c r="A528" s="147"/>
      <c r="B528" s="147"/>
      <c r="C528" s="147"/>
      <c r="D528" s="147"/>
    </row>
    <row r="529" spans="1:4" s="144" customFormat="1" ht="30" customHeight="1">
      <c r="A529" s="147"/>
      <c r="B529" s="147"/>
      <c r="C529" s="147"/>
      <c r="D529" s="147"/>
    </row>
    <row r="530" spans="1:4" s="144" customFormat="1" ht="30" customHeight="1">
      <c r="A530" s="147"/>
      <c r="B530" s="147"/>
      <c r="C530" s="147"/>
      <c r="D530" s="147"/>
    </row>
    <row r="531" spans="1:4" s="144" customFormat="1" ht="30" customHeight="1">
      <c r="A531" s="147"/>
      <c r="B531" s="147"/>
      <c r="C531" s="147"/>
      <c r="D531" s="147"/>
    </row>
    <row r="532" spans="1:4" s="144" customFormat="1" ht="30" customHeight="1">
      <c r="A532" s="147"/>
      <c r="B532" s="147"/>
      <c r="C532" s="147"/>
      <c r="D532" s="147"/>
    </row>
    <row r="533" spans="1:4" s="144" customFormat="1" ht="30" customHeight="1">
      <c r="A533" s="147"/>
      <c r="B533" s="147"/>
      <c r="C533" s="147"/>
      <c r="D533" s="147"/>
    </row>
    <row r="534" spans="1:4" s="144" customFormat="1" ht="30" customHeight="1">
      <c r="A534" s="147"/>
      <c r="B534" s="147"/>
      <c r="C534" s="147"/>
      <c r="D534" s="147"/>
    </row>
    <row r="535" spans="1:4" s="144" customFormat="1" ht="30" customHeight="1">
      <c r="A535" s="147"/>
      <c r="B535" s="147"/>
      <c r="C535" s="147"/>
      <c r="D535" s="147"/>
    </row>
    <row r="536" spans="1:4" s="144" customFormat="1" ht="30" customHeight="1">
      <c r="A536" s="147"/>
      <c r="B536" s="147"/>
      <c r="C536" s="147"/>
      <c r="D536" s="147"/>
    </row>
    <row r="537" spans="1:4" s="144" customFormat="1" ht="30" customHeight="1">
      <c r="A537" s="147"/>
      <c r="B537" s="147"/>
      <c r="C537" s="147"/>
      <c r="D537" s="147"/>
    </row>
    <row r="538" spans="1:4" s="144" customFormat="1" ht="30" customHeight="1">
      <c r="A538" s="147"/>
      <c r="B538" s="147"/>
      <c r="C538" s="147"/>
      <c r="D538" s="147"/>
    </row>
    <row r="539" spans="1:4" s="144" customFormat="1" ht="30" customHeight="1">
      <c r="A539" s="147"/>
      <c r="B539" s="147"/>
      <c r="C539" s="147"/>
      <c r="D539" s="147"/>
    </row>
    <row r="540" spans="1:4" s="144" customFormat="1" ht="30" customHeight="1">
      <c r="A540" s="147"/>
      <c r="B540" s="147"/>
      <c r="C540" s="147"/>
      <c r="D540" s="147"/>
    </row>
    <row r="541" spans="1:4" s="144" customFormat="1" ht="30" customHeight="1">
      <c r="A541" s="147"/>
      <c r="B541" s="147"/>
      <c r="C541" s="147"/>
      <c r="D541" s="147"/>
    </row>
    <row r="542" spans="1:4" s="144" customFormat="1" ht="30" customHeight="1">
      <c r="A542" s="147"/>
      <c r="B542" s="147"/>
      <c r="C542" s="147"/>
      <c r="D542" s="147"/>
    </row>
    <row r="543" spans="1:4" s="144" customFormat="1" ht="30" customHeight="1">
      <c r="A543" s="147"/>
      <c r="B543" s="147"/>
      <c r="C543" s="147"/>
      <c r="D543" s="147"/>
    </row>
    <row r="544" spans="1:4" s="144" customFormat="1" ht="30" customHeight="1">
      <c r="A544" s="147"/>
      <c r="B544" s="147"/>
      <c r="C544" s="147"/>
      <c r="D544" s="147"/>
    </row>
    <row r="545" spans="1:4" s="144" customFormat="1" ht="30" customHeight="1">
      <c r="A545" s="147"/>
      <c r="B545" s="147"/>
      <c r="C545" s="147"/>
      <c r="D545" s="147"/>
    </row>
    <row r="546" spans="1:4" s="144" customFormat="1" ht="30" customHeight="1">
      <c r="A546" s="147"/>
      <c r="B546" s="147"/>
      <c r="C546" s="147"/>
      <c r="D546" s="147"/>
    </row>
    <row r="547" spans="1:4" s="144" customFormat="1" ht="30" customHeight="1">
      <c r="A547" s="147"/>
      <c r="B547" s="147"/>
      <c r="C547" s="147"/>
      <c r="D547" s="147"/>
    </row>
    <row r="548" spans="1:4" s="144" customFormat="1" ht="30" customHeight="1">
      <c r="A548" s="147"/>
      <c r="B548" s="147"/>
      <c r="C548" s="147"/>
      <c r="D548" s="147"/>
    </row>
    <row r="549" spans="1:4" s="144" customFormat="1" ht="30" customHeight="1">
      <c r="A549" s="147"/>
      <c r="B549" s="147"/>
      <c r="C549" s="147"/>
      <c r="D549" s="147"/>
    </row>
    <row r="550" spans="1:4" s="144" customFormat="1" ht="30" customHeight="1">
      <c r="A550" s="147"/>
      <c r="B550" s="147"/>
      <c r="C550" s="147"/>
      <c r="D550" s="147"/>
    </row>
    <row r="551" spans="1:4" s="144" customFormat="1" ht="30" customHeight="1">
      <c r="A551" s="147"/>
      <c r="B551" s="147"/>
      <c r="C551" s="147"/>
      <c r="D551" s="147"/>
    </row>
    <row r="552" spans="1:4" s="144" customFormat="1" ht="30" customHeight="1">
      <c r="A552" s="147"/>
      <c r="B552" s="147"/>
      <c r="C552" s="147"/>
      <c r="D552" s="147"/>
    </row>
    <row r="553" spans="1:4" s="144" customFormat="1" ht="30" customHeight="1">
      <c r="A553" s="147"/>
      <c r="B553" s="147"/>
      <c r="C553" s="147"/>
      <c r="D553" s="147"/>
    </row>
    <row r="554" spans="1:4" s="144" customFormat="1" ht="30" customHeight="1">
      <c r="A554" s="147"/>
      <c r="B554" s="147"/>
      <c r="C554" s="147"/>
      <c r="D554" s="147"/>
    </row>
    <row r="555" spans="1:4" s="144" customFormat="1" ht="30" customHeight="1">
      <c r="A555" s="147"/>
      <c r="B555" s="147"/>
      <c r="C555" s="147"/>
      <c r="D555" s="147"/>
    </row>
    <row r="556" spans="1:4" s="144" customFormat="1" ht="30" customHeight="1">
      <c r="A556" s="147"/>
      <c r="B556" s="147"/>
      <c r="C556" s="147"/>
      <c r="D556" s="147"/>
    </row>
    <row r="557" spans="1:4" s="144" customFormat="1" ht="30" customHeight="1">
      <c r="A557" s="147"/>
      <c r="B557" s="147"/>
      <c r="C557" s="147"/>
      <c r="D557" s="147"/>
    </row>
    <row r="558" spans="1:4" s="144" customFormat="1" ht="30" customHeight="1">
      <c r="A558" s="147"/>
      <c r="B558" s="147"/>
      <c r="C558" s="147"/>
      <c r="D558" s="147"/>
    </row>
    <row r="559" spans="1:4" s="144" customFormat="1" ht="30" customHeight="1">
      <c r="A559" s="147"/>
      <c r="B559" s="147"/>
      <c r="C559" s="147"/>
      <c r="D559" s="147"/>
    </row>
    <row r="560" spans="1:4" s="144" customFormat="1" ht="30" customHeight="1">
      <c r="A560" s="147"/>
      <c r="B560" s="147"/>
      <c r="C560" s="147"/>
      <c r="D560" s="147"/>
    </row>
    <row r="561" spans="1:4" s="144" customFormat="1" ht="30" customHeight="1">
      <c r="A561" s="147"/>
      <c r="B561" s="147"/>
      <c r="C561" s="147"/>
      <c r="D561" s="147"/>
    </row>
    <row r="562" spans="1:4" s="144" customFormat="1" ht="30" customHeight="1">
      <c r="A562" s="147"/>
      <c r="B562" s="147"/>
      <c r="C562" s="147"/>
      <c r="D562" s="147"/>
    </row>
    <row r="563" spans="1:4" s="144" customFormat="1" ht="30" customHeight="1">
      <c r="A563" s="147"/>
      <c r="B563" s="147"/>
      <c r="C563" s="147"/>
      <c r="D563" s="147"/>
    </row>
    <row r="564" spans="1:4" s="144" customFormat="1" ht="30" customHeight="1">
      <c r="A564" s="147"/>
      <c r="B564" s="147"/>
      <c r="C564" s="147"/>
      <c r="D564" s="147"/>
    </row>
    <row r="565" spans="1:4" s="144" customFormat="1" ht="30" customHeight="1">
      <c r="A565" s="147"/>
      <c r="B565" s="147"/>
      <c r="C565" s="147"/>
      <c r="D565" s="147"/>
    </row>
    <row r="566" spans="1:4" s="144" customFormat="1" ht="30" customHeight="1">
      <c r="A566" s="147"/>
      <c r="B566" s="147"/>
      <c r="C566" s="147"/>
      <c r="D566" s="147"/>
    </row>
    <row r="567" spans="1:4" s="144" customFormat="1" ht="30" customHeight="1">
      <c r="A567" s="147"/>
      <c r="B567" s="147"/>
      <c r="C567" s="147"/>
      <c r="D567" s="147"/>
    </row>
    <row r="568" spans="1:4" s="144" customFormat="1" ht="30" customHeight="1">
      <c r="A568" s="147"/>
      <c r="B568" s="147"/>
      <c r="C568" s="147"/>
      <c r="D568" s="147"/>
    </row>
    <row r="569" spans="1:4" s="144" customFormat="1" ht="30" customHeight="1">
      <c r="A569" s="147"/>
      <c r="B569" s="147"/>
      <c r="C569" s="147"/>
      <c r="D569" s="147"/>
    </row>
    <row r="570" spans="1:4" s="144" customFormat="1" ht="30" customHeight="1">
      <c r="A570" s="147"/>
      <c r="B570" s="147"/>
      <c r="C570" s="147"/>
      <c r="D570" s="147"/>
    </row>
    <row r="571" spans="1:4" s="144" customFormat="1" ht="30" customHeight="1">
      <c r="A571" s="147"/>
      <c r="B571" s="147"/>
      <c r="C571" s="147"/>
      <c r="D571" s="147"/>
    </row>
    <row r="572" spans="1:4" s="144" customFormat="1" ht="30" customHeight="1">
      <c r="A572" s="147"/>
      <c r="B572" s="147"/>
      <c r="C572" s="147"/>
      <c r="D572" s="147"/>
    </row>
    <row r="573" spans="1:4" s="144" customFormat="1" ht="30" customHeight="1">
      <c r="A573" s="147"/>
      <c r="B573" s="147"/>
      <c r="C573" s="147"/>
      <c r="D573" s="147"/>
    </row>
    <row r="574" spans="1:4" s="144" customFormat="1" ht="30" customHeight="1">
      <c r="A574" s="147"/>
      <c r="B574" s="147"/>
      <c r="C574" s="147"/>
      <c r="D574" s="147"/>
    </row>
    <row r="575" spans="1:4" s="144" customFormat="1" ht="30" customHeight="1">
      <c r="A575" s="147"/>
      <c r="B575" s="147"/>
      <c r="C575" s="147"/>
      <c r="D575" s="147"/>
    </row>
    <row r="576" spans="1:4" s="144" customFormat="1" ht="30" customHeight="1">
      <c r="A576" s="147"/>
      <c r="B576" s="147"/>
      <c r="C576" s="147"/>
      <c r="D576" s="147"/>
    </row>
    <row r="577" spans="1:4" s="144" customFormat="1" ht="30" customHeight="1">
      <c r="A577" s="147"/>
      <c r="B577" s="147"/>
      <c r="C577" s="147"/>
      <c r="D577" s="147"/>
    </row>
    <row r="578" spans="1:4" s="144" customFormat="1" ht="30" customHeight="1">
      <c r="A578" s="147"/>
      <c r="B578" s="147"/>
      <c r="C578" s="147"/>
      <c r="D578" s="147"/>
    </row>
    <row r="579" spans="1:4" s="144" customFormat="1" ht="30" customHeight="1">
      <c r="A579" s="147"/>
      <c r="B579" s="147"/>
      <c r="C579" s="147"/>
      <c r="D579" s="147"/>
    </row>
    <row r="580" spans="1:4" s="144" customFormat="1" ht="30" customHeight="1">
      <c r="A580" s="147"/>
      <c r="B580" s="147"/>
      <c r="C580" s="147"/>
      <c r="D580" s="147"/>
    </row>
    <row r="581" spans="1:4" s="144" customFormat="1" ht="30" customHeight="1">
      <c r="A581" s="147"/>
      <c r="B581" s="147"/>
      <c r="C581" s="147"/>
      <c r="D581" s="147"/>
    </row>
    <row r="582" spans="1:4" s="144" customFormat="1" ht="30" customHeight="1">
      <c r="A582" s="147"/>
      <c r="B582" s="147"/>
      <c r="C582" s="147"/>
      <c r="D582" s="147"/>
    </row>
    <row r="583" spans="1:4" s="144" customFormat="1" ht="30" customHeight="1">
      <c r="A583" s="147"/>
      <c r="B583" s="147"/>
      <c r="C583" s="147"/>
      <c r="D583" s="147"/>
    </row>
    <row r="584" spans="1:4" s="144" customFormat="1" ht="30" customHeight="1">
      <c r="A584" s="147"/>
      <c r="B584" s="147"/>
      <c r="C584" s="147"/>
      <c r="D584" s="147"/>
    </row>
    <row r="585" spans="1:4" s="144" customFormat="1" ht="30" customHeight="1">
      <c r="A585" s="147"/>
      <c r="B585" s="147"/>
      <c r="C585" s="147"/>
      <c r="D585" s="147"/>
    </row>
    <row r="586" spans="1:4" s="144" customFormat="1" ht="30" customHeight="1">
      <c r="A586" s="147"/>
      <c r="B586" s="147"/>
      <c r="C586" s="147"/>
      <c r="D586" s="147"/>
    </row>
    <row r="587" spans="1:4" s="144" customFormat="1" ht="30" customHeight="1">
      <c r="A587" s="147"/>
      <c r="B587" s="147"/>
      <c r="C587" s="147"/>
      <c r="D587" s="147"/>
    </row>
    <row r="588" spans="1:4" s="144" customFormat="1" ht="30" customHeight="1">
      <c r="A588" s="147"/>
      <c r="B588" s="147"/>
      <c r="C588" s="147"/>
      <c r="D588" s="147"/>
    </row>
    <row r="589" spans="1:4" s="144" customFormat="1" ht="30" customHeight="1">
      <c r="A589" s="147"/>
      <c r="B589" s="147"/>
      <c r="C589" s="147"/>
      <c r="D589" s="147"/>
    </row>
    <row r="590" spans="1:4" s="144" customFormat="1" ht="30" customHeight="1">
      <c r="A590" s="147"/>
      <c r="B590" s="147"/>
      <c r="C590" s="147"/>
      <c r="D590" s="147"/>
    </row>
    <row r="591" spans="1:4" s="144" customFormat="1" ht="30" customHeight="1">
      <c r="A591" s="147"/>
      <c r="B591" s="147"/>
      <c r="C591" s="147"/>
      <c r="D591" s="147"/>
    </row>
    <row r="592" spans="1:4" s="144" customFormat="1" ht="30" customHeight="1">
      <c r="A592" s="147"/>
      <c r="B592" s="147"/>
      <c r="C592" s="147"/>
      <c r="D592" s="147"/>
    </row>
    <row r="593" spans="1:4" s="144" customFormat="1" ht="30" customHeight="1">
      <c r="A593" s="147"/>
      <c r="B593" s="147"/>
      <c r="C593" s="147"/>
      <c r="D593" s="147"/>
    </row>
    <row r="594" spans="1:4" s="144" customFormat="1" ht="30" customHeight="1">
      <c r="A594" s="147"/>
      <c r="B594" s="147"/>
      <c r="C594" s="147"/>
      <c r="D594" s="147"/>
    </row>
    <row r="595" spans="1:4" s="144" customFormat="1" ht="30" customHeight="1">
      <c r="A595" s="147"/>
      <c r="B595" s="147"/>
      <c r="C595" s="147"/>
      <c r="D595" s="147"/>
    </row>
    <row r="596" spans="1:4" s="144" customFormat="1" ht="30" customHeight="1">
      <c r="A596" s="147"/>
      <c r="B596" s="147"/>
      <c r="C596" s="147"/>
      <c r="D596" s="147"/>
    </row>
    <row r="597" spans="1:4" s="144" customFormat="1" ht="30" customHeight="1">
      <c r="A597" s="147"/>
      <c r="B597" s="147"/>
      <c r="C597" s="147"/>
      <c r="D597" s="147"/>
    </row>
    <row r="598" spans="1:4" s="144" customFormat="1" ht="30" customHeight="1">
      <c r="A598" s="147"/>
      <c r="B598" s="147"/>
      <c r="C598" s="147"/>
      <c r="D598" s="147"/>
    </row>
    <row r="599" spans="1:4" s="144" customFormat="1" ht="30" customHeight="1">
      <c r="A599" s="147"/>
      <c r="B599" s="147"/>
      <c r="C599" s="147"/>
      <c r="D599" s="147"/>
    </row>
    <row r="600" spans="1:4" s="144" customFormat="1" ht="30" customHeight="1">
      <c r="A600" s="147"/>
      <c r="B600" s="147"/>
      <c r="C600" s="147"/>
      <c r="D600" s="147"/>
    </row>
    <row r="601" spans="1:4" s="144" customFormat="1" ht="30" customHeight="1">
      <c r="A601" s="147"/>
      <c r="B601" s="147"/>
      <c r="C601" s="147"/>
      <c r="D601" s="147"/>
    </row>
    <row r="602" spans="1:4" s="144" customFormat="1" ht="30" customHeight="1">
      <c r="A602" s="147"/>
      <c r="B602" s="147"/>
      <c r="C602" s="147"/>
      <c r="D602" s="147"/>
    </row>
    <row r="603" spans="1:4" s="144" customFormat="1" ht="30" customHeight="1">
      <c r="A603" s="147"/>
      <c r="B603" s="147"/>
      <c r="C603" s="147"/>
      <c r="D603" s="147"/>
    </row>
    <row r="604" spans="1:4" s="144" customFormat="1" ht="30" customHeight="1">
      <c r="A604" s="147"/>
      <c r="B604" s="147"/>
      <c r="C604" s="147"/>
      <c r="D604" s="147"/>
    </row>
    <row r="605" spans="1:4" s="144" customFormat="1" ht="30" customHeight="1">
      <c r="A605" s="147"/>
      <c r="B605" s="147"/>
      <c r="C605" s="147"/>
      <c r="D605" s="147"/>
    </row>
    <row r="606" spans="1:4" s="144" customFormat="1" ht="30" customHeight="1">
      <c r="A606" s="147"/>
      <c r="B606" s="147"/>
      <c r="C606" s="147"/>
      <c r="D606" s="147"/>
    </row>
    <row r="607" spans="1:4" s="144" customFormat="1" ht="30" customHeight="1">
      <c r="A607" s="147"/>
      <c r="B607" s="147"/>
      <c r="C607" s="147"/>
      <c r="D607" s="147"/>
    </row>
    <row r="608" spans="1:4" s="144" customFormat="1" ht="30" customHeight="1">
      <c r="A608" s="147"/>
      <c r="B608" s="147"/>
      <c r="C608" s="147"/>
      <c r="D608" s="147"/>
    </row>
    <row r="609" spans="1:4" s="144" customFormat="1" ht="30" customHeight="1">
      <c r="A609" s="147"/>
      <c r="B609" s="147"/>
      <c r="C609" s="147"/>
      <c r="D609" s="147"/>
    </row>
    <row r="610" spans="1:4" s="144" customFormat="1" ht="30" customHeight="1">
      <c r="A610" s="147"/>
      <c r="B610" s="147"/>
      <c r="C610" s="147"/>
      <c r="D610" s="147"/>
    </row>
    <row r="611" spans="1:4" s="144" customFormat="1" ht="30" customHeight="1">
      <c r="A611" s="147"/>
      <c r="B611" s="147"/>
      <c r="C611" s="147"/>
      <c r="D611" s="147"/>
    </row>
    <row r="612" spans="1:4" s="144" customFormat="1" ht="30" customHeight="1">
      <c r="A612" s="147"/>
      <c r="B612" s="147"/>
      <c r="C612" s="147"/>
      <c r="D612" s="147"/>
    </row>
    <row r="613" spans="1:4" s="144" customFormat="1" ht="30" customHeight="1">
      <c r="A613" s="147"/>
      <c r="B613" s="147"/>
      <c r="C613" s="147"/>
      <c r="D613" s="147"/>
    </row>
    <row r="614" spans="1:4" s="144" customFormat="1" ht="30" customHeight="1">
      <c r="A614" s="147"/>
      <c r="B614" s="147"/>
      <c r="C614" s="147"/>
      <c r="D614" s="147"/>
    </row>
    <row r="615" spans="1:4" s="144" customFormat="1" ht="30" customHeight="1">
      <c r="A615" s="147"/>
      <c r="B615" s="147"/>
      <c r="C615" s="147"/>
      <c r="D615" s="147"/>
    </row>
    <row r="616" spans="1:4" s="144" customFormat="1" ht="30" customHeight="1">
      <c r="A616" s="147"/>
      <c r="B616" s="147"/>
      <c r="C616" s="147"/>
      <c r="D616" s="147"/>
    </row>
    <row r="617" spans="1:4" s="144" customFormat="1" ht="30" customHeight="1">
      <c r="A617" s="147"/>
      <c r="B617" s="147"/>
      <c r="C617" s="147"/>
      <c r="D617" s="147"/>
    </row>
    <row r="618" spans="1:4" s="144" customFormat="1" ht="30" customHeight="1">
      <c r="A618" s="147"/>
      <c r="B618" s="147"/>
      <c r="C618" s="147"/>
      <c r="D618" s="147"/>
    </row>
    <row r="619" spans="1:4" s="144" customFormat="1" ht="30" customHeight="1">
      <c r="A619" s="147"/>
      <c r="B619" s="147"/>
      <c r="C619" s="147"/>
      <c r="D619" s="147"/>
    </row>
    <row r="620" spans="1:4" s="144" customFormat="1" ht="30" customHeight="1">
      <c r="A620" s="147"/>
      <c r="B620" s="147"/>
      <c r="C620" s="147"/>
      <c r="D620" s="147"/>
    </row>
    <row r="621" spans="1:4" s="144" customFormat="1" ht="30" customHeight="1">
      <c r="A621" s="147"/>
      <c r="B621" s="147"/>
      <c r="C621" s="147"/>
      <c r="D621" s="147"/>
    </row>
    <row r="622" spans="1:4" s="144" customFormat="1" ht="30" customHeight="1">
      <c r="A622" s="147"/>
      <c r="B622" s="147"/>
      <c r="C622" s="147"/>
      <c r="D622" s="147"/>
    </row>
    <row r="623" spans="1:4" s="144" customFormat="1" ht="30" customHeight="1">
      <c r="A623" s="147"/>
      <c r="B623" s="147"/>
      <c r="C623" s="147"/>
      <c r="D623" s="147"/>
    </row>
    <row r="624" spans="1:4" s="144" customFormat="1" ht="30" customHeight="1">
      <c r="A624" s="147"/>
      <c r="B624" s="147"/>
      <c r="C624" s="147"/>
      <c r="D624" s="147"/>
    </row>
    <row r="625" spans="1:4" s="144" customFormat="1" ht="30" customHeight="1">
      <c r="A625" s="147"/>
      <c r="B625" s="147"/>
      <c r="C625" s="147"/>
      <c r="D625" s="147"/>
    </row>
    <row r="626" spans="1:4" s="144" customFormat="1" ht="30" customHeight="1">
      <c r="A626" s="147"/>
      <c r="B626" s="147"/>
      <c r="C626" s="147"/>
      <c r="D626" s="147"/>
    </row>
    <row r="627" spans="1:4" s="144" customFormat="1" ht="30" customHeight="1">
      <c r="A627" s="147"/>
      <c r="B627" s="147"/>
      <c r="C627" s="147"/>
      <c r="D627" s="147"/>
    </row>
    <row r="628" spans="1:4" s="144" customFormat="1" ht="30" customHeight="1">
      <c r="A628" s="147"/>
      <c r="B628" s="147"/>
      <c r="C628" s="147"/>
      <c r="D628" s="147"/>
    </row>
    <row r="629" spans="1:4" s="144" customFormat="1" ht="30" customHeight="1">
      <c r="A629" s="147"/>
      <c r="B629" s="147"/>
      <c r="C629" s="147"/>
      <c r="D629" s="147"/>
    </row>
    <row r="630" spans="1:4" s="144" customFormat="1" ht="30" customHeight="1">
      <c r="A630" s="147"/>
      <c r="B630" s="147"/>
      <c r="C630" s="147"/>
      <c r="D630" s="147"/>
    </row>
    <row r="631" spans="1:4" s="144" customFormat="1" ht="30" customHeight="1">
      <c r="A631" s="147"/>
      <c r="B631" s="147"/>
      <c r="C631" s="147"/>
      <c r="D631" s="147"/>
    </row>
    <row r="632" spans="1:4" s="144" customFormat="1" ht="30" customHeight="1">
      <c r="A632" s="147"/>
      <c r="B632" s="147"/>
      <c r="C632" s="147"/>
      <c r="D632" s="147"/>
    </row>
    <row r="633" spans="1:4" s="144" customFormat="1" ht="30" customHeight="1">
      <c r="A633" s="147"/>
      <c r="B633" s="147"/>
      <c r="C633" s="147"/>
      <c r="D633" s="147"/>
    </row>
    <row r="634" spans="1:4" s="144" customFormat="1" ht="30" customHeight="1">
      <c r="A634" s="147"/>
      <c r="B634" s="147"/>
      <c r="C634" s="147"/>
      <c r="D634" s="147"/>
    </row>
    <row r="635" spans="1:4" s="144" customFormat="1" ht="30" customHeight="1">
      <c r="A635" s="147"/>
      <c r="B635" s="147"/>
      <c r="C635" s="147"/>
      <c r="D635" s="147"/>
    </row>
    <row r="636" spans="1:4" s="144" customFormat="1" ht="30" customHeight="1">
      <c r="A636" s="147"/>
      <c r="B636" s="147"/>
      <c r="C636" s="147"/>
      <c r="D636" s="147"/>
    </row>
    <row r="637" spans="1:4" s="144" customFormat="1" ht="30" customHeight="1">
      <c r="A637" s="147"/>
      <c r="B637" s="147"/>
      <c r="C637" s="147"/>
      <c r="D637" s="147"/>
    </row>
    <row r="638" spans="1:4" s="144" customFormat="1" ht="30" customHeight="1">
      <c r="A638" s="147"/>
      <c r="B638" s="147"/>
      <c r="C638" s="147"/>
      <c r="D638" s="147"/>
    </row>
    <row r="639" spans="1:4" s="144" customFormat="1" ht="30" customHeight="1">
      <c r="A639" s="147"/>
      <c r="B639" s="147"/>
      <c r="C639" s="147"/>
      <c r="D639" s="147"/>
    </row>
    <row r="640" spans="1:4" s="144" customFormat="1" ht="30" customHeight="1">
      <c r="A640" s="147"/>
      <c r="B640" s="147"/>
      <c r="C640" s="147"/>
      <c r="D640" s="147"/>
    </row>
    <row r="641" spans="1:4" s="144" customFormat="1" ht="30" customHeight="1">
      <c r="A641" s="147"/>
      <c r="B641" s="147"/>
      <c r="C641" s="147"/>
      <c r="D641" s="147"/>
    </row>
    <row r="642" spans="1:4" s="144" customFormat="1" ht="30" customHeight="1">
      <c r="A642" s="147"/>
      <c r="B642" s="147"/>
      <c r="C642" s="147"/>
      <c r="D642" s="147"/>
    </row>
    <row r="643" spans="1:4" s="144" customFormat="1" ht="30" customHeight="1">
      <c r="A643" s="147"/>
      <c r="B643" s="147"/>
      <c r="C643" s="147"/>
      <c r="D643" s="147"/>
    </row>
    <row r="644" spans="1:4" s="144" customFormat="1" ht="30" customHeight="1">
      <c r="A644" s="147"/>
      <c r="B644" s="147"/>
      <c r="C644" s="147"/>
      <c r="D644" s="147"/>
    </row>
    <row r="645" spans="1:4" s="144" customFormat="1" ht="30" customHeight="1">
      <c r="A645" s="147"/>
      <c r="B645" s="147"/>
      <c r="C645" s="147"/>
      <c r="D645" s="147"/>
    </row>
    <row r="646" spans="1:4" s="144" customFormat="1" ht="30" customHeight="1">
      <c r="A646" s="147"/>
      <c r="B646" s="147"/>
      <c r="C646" s="147"/>
      <c r="D646" s="147"/>
    </row>
    <row r="647" spans="1:4" s="144" customFormat="1" ht="30" customHeight="1">
      <c r="A647" s="147"/>
      <c r="B647" s="147"/>
      <c r="C647" s="147"/>
      <c r="D647" s="147"/>
    </row>
    <row r="648" spans="1:4" s="144" customFormat="1" ht="30" customHeight="1">
      <c r="A648" s="147"/>
      <c r="B648" s="147"/>
      <c r="C648" s="147"/>
      <c r="D648" s="147"/>
    </row>
    <row r="649" spans="1:4" s="144" customFormat="1" ht="30" customHeight="1">
      <c r="A649" s="147"/>
      <c r="B649" s="147"/>
      <c r="C649" s="147"/>
      <c r="D649" s="147"/>
    </row>
    <row r="650" spans="1:4" s="144" customFormat="1" ht="30" customHeight="1">
      <c r="A650" s="147"/>
      <c r="B650" s="147"/>
      <c r="C650" s="147"/>
      <c r="D650" s="147"/>
    </row>
    <row r="651" spans="1:4" s="144" customFormat="1" ht="30" customHeight="1">
      <c r="A651" s="147"/>
      <c r="B651" s="147"/>
      <c r="C651" s="147"/>
      <c r="D651" s="147"/>
    </row>
    <row r="652" spans="1:4" s="144" customFormat="1" ht="30" customHeight="1">
      <c r="A652" s="147"/>
      <c r="B652" s="147"/>
      <c r="C652" s="147"/>
      <c r="D652" s="147"/>
    </row>
    <row r="653" spans="1:4" s="144" customFormat="1" ht="30" customHeight="1">
      <c r="A653" s="147"/>
      <c r="B653" s="147"/>
      <c r="C653" s="147"/>
      <c r="D653" s="147"/>
    </row>
    <row r="654" spans="1:4" s="144" customFormat="1" ht="30" customHeight="1">
      <c r="A654" s="147"/>
      <c r="B654" s="147"/>
      <c r="C654" s="147"/>
      <c r="D654" s="147"/>
    </row>
    <row r="655" spans="1:4" s="144" customFormat="1" ht="30" customHeight="1">
      <c r="A655" s="147"/>
      <c r="B655" s="147"/>
      <c r="C655" s="147"/>
      <c r="D655" s="147"/>
    </row>
    <row r="656" spans="1:4" s="144" customFormat="1" ht="30" customHeight="1">
      <c r="A656" s="147"/>
      <c r="B656" s="147"/>
      <c r="C656" s="147"/>
      <c r="D656" s="147"/>
    </row>
    <row r="657" spans="1:4" s="144" customFormat="1" ht="30" customHeight="1">
      <c r="A657" s="147"/>
      <c r="B657" s="147"/>
      <c r="C657" s="147"/>
      <c r="D657" s="147"/>
    </row>
    <row r="658" spans="1:4" s="144" customFormat="1" ht="30" customHeight="1">
      <c r="A658" s="147"/>
      <c r="B658" s="147"/>
      <c r="C658" s="147"/>
      <c r="D658" s="147"/>
    </row>
    <row r="659" spans="1:4" s="144" customFormat="1" ht="30" customHeight="1">
      <c r="A659" s="147"/>
      <c r="B659" s="147"/>
      <c r="C659" s="147"/>
      <c r="D659" s="147"/>
    </row>
    <row r="660" spans="1:4" s="144" customFormat="1" ht="30" customHeight="1">
      <c r="A660" s="147"/>
      <c r="B660" s="147"/>
      <c r="C660" s="147"/>
      <c r="D660" s="147"/>
    </row>
    <row r="661" spans="1:4" s="144" customFormat="1" ht="30" customHeight="1">
      <c r="A661" s="147"/>
      <c r="B661" s="147"/>
      <c r="C661" s="147"/>
      <c r="D661" s="147"/>
    </row>
    <row r="662" spans="1:4" s="144" customFormat="1" ht="30" customHeight="1">
      <c r="A662" s="147"/>
      <c r="B662" s="147"/>
      <c r="C662" s="147"/>
      <c r="D662" s="147"/>
    </row>
    <row r="663" spans="1:4" s="144" customFormat="1" ht="30" customHeight="1">
      <c r="A663" s="147"/>
      <c r="B663" s="147"/>
      <c r="C663" s="147"/>
      <c r="D663" s="147"/>
    </row>
    <row r="664" spans="1:4" s="144" customFormat="1" ht="30" customHeight="1">
      <c r="A664" s="147"/>
      <c r="B664" s="147"/>
      <c r="C664" s="147"/>
      <c r="D664" s="147"/>
    </row>
    <row r="665" spans="1:4" s="144" customFormat="1" ht="30" customHeight="1">
      <c r="A665" s="147"/>
      <c r="B665" s="147"/>
      <c r="C665" s="147"/>
      <c r="D665" s="147"/>
    </row>
    <row r="666" spans="1:4" s="144" customFormat="1" ht="30" customHeight="1">
      <c r="A666" s="147"/>
      <c r="B666" s="147"/>
      <c r="C666" s="147"/>
      <c r="D666" s="147"/>
    </row>
    <row r="667" spans="1:4" s="144" customFormat="1" ht="30" customHeight="1">
      <c r="A667" s="147"/>
      <c r="B667" s="147"/>
      <c r="C667" s="147"/>
      <c r="D667" s="147"/>
    </row>
    <row r="668" spans="1:4" s="144" customFormat="1" ht="30" customHeight="1">
      <c r="A668" s="147"/>
      <c r="B668" s="147"/>
      <c r="C668" s="147"/>
      <c r="D668" s="147"/>
    </row>
    <row r="669" spans="1:4" s="144" customFormat="1" ht="30" customHeight="1">
      <c r="A669" s="147"/>
      <c r="B669" s="147"/>
      <c r="C669" s="147"/>
      <c r="D669" s="147"/>
    </row>
    <row r="670" spans="1:4" s="144" customFormat="1" ht="30" customHeight="1">
      <c r="A670" s="147"/>
      <c r="B670" s="147"/>
      <c r="C670" s="147"/>
      <c r="D670" s="147"/>
    </row>
    <row r="671" spans="1:4" s="144" customFormat="1" ht="30" customHeight="1">
      <c r="A671" s="147"/>
      <c r="B671" s="147"/>
      <c r="C671" s="147"/>
      <c r="D671" s="147"/>
    </row>
    <row r="672" spans="1:4" s="144" customFormat="1" ht="30" customHeight="1">
      <c r="A672" s="147"/>
      <c r="B672" s="147"/>
      <c r="C672" s="147"/>
      <c r="D672" s="147"/>
    </row>
    <row r="673" spans="1:4" s="144" customFormat="1" ht="30" customHeight="1">
      <c r="A673" s="147"/>
      <c r="B673" s="147"/>
      <c r="C673" s="147"/>
      <c r="D673" s="147"/>
    </row>
    <row r="674" spans="1:4" s="144" customFormat="1" ht="30" customHeight="1">
      <c r="A674" s="147"/>
      <c r="B674" s="147"/>
      <c r="C674" s="147"/>
      <c r="D674" s="147"/>
    </row>
    <row r="675" spans="1:4" s="144" customFormat="1" ht="30" customHeight="1">
      <c r="A675" s="147"/>
      <c r="B675" s="147"/>
      <c r="C675" s="147"/>
      <c r="D675" s="147"/>
    </row>
    <row r="676" spans="1:4" s="144" customFormat="1" ht="30" customHeight="1">
      <c r="A676" s="147"/>
      <c r="B676" s="147"/>
      <c r="C676" s="147"/>
      <c r="D676" s="147"/>
    </row>
    <row r="677" spans="1:4" s="144" customFormat="1" ht="30" customHeight="1">
      <c r="A677" s="147"/>
      <c r="B677" s="147"/>
      <c r="C677" s="147"/>
      <c r="D677" s="147"/>
    </row>
    <row r="678" spans="1:4" s="144" customFormat="1" ht="30" customHeight="1">
      <c r="A678" s="147"/>
      <c r="B678" s="147"/>
      <c r="C678" s="147"/>
      <c r="D678" s="147"/>
    </row>
    <row r="679" spans="1:4" s="144" customFormat="1" ht="30" customHeight="1">
      <c r="A679" s="147"/>
      <c r="B679" s="147"/>
      <c r="C679" s="147"/>
      <c r="D679" s="147"/>
    </row>
    <row r="680" spans="1:4" s="144" customFormat="1" ht="30" customHeight="1">
      <c r="A680" s="147"/>
      <c r="B680" s="147"/>
      <c r="C680" s="147"/>
      <c r="D680" s="147"/>
    </row>
    <row r="681" spans="1:4" s="144" customFormat="1" ht="30" customHeight="1">
      <c r="A681" s="147"/>
      <c r="B681" s="147"/>
      <c r="C681" s="147"/>
      <c r="D681" s="147"/>
    </row>
    <row r="682" spans="1:4" s="144" customFormat="1" ht="30" customHeight="1">
      <c r="A682" s="147"/>
      <c r="B682" s="147"/>
      <c r="C682" s="147"/>
      <c r="D682" s="147"/>
    </row>
    <row r="683" spans="1:4" s="144" customFormat="1" ht="30" customHeight="1">
      <c r="A683" s="147"/>
      <c r="B683" s="147"/>
      <c r="C683" s="147"/>
      <c r="D683" s="147"/>
    </row>
    <row r="684" spans="1:4" s="144" customFormat="1" ht="30" customHeight="1">
      <c r="A684" s="147"/>
      <c r="B684" s="147"/>
      <c r="C684" s="147"/>
      <c r="D684" s="147"/>
    </row>
    <row r="685" spans="1:4" s="144" customFormat="1" ht="30" customHeight="1">
      <c r="A685" s="147"/>
      <c r="B685" s="147"/>
      <c r="C685" s="147"/>
      <c r="D685" s="147"/>
    </row>
    <row r="686" spans="1:4" s="144" customFormat="1" ht="30" customHeight="1">
      <c r="A686" s="147"/>
      <c r="B686" s="147"/>
      <c r="C686" s="147"/>
      <c r="D686" s="147"/>
    </row>
    <row r="687" spans="1:4" s="144" customFormat="1" ht="30" customHeight="1">
      <c r="A687" s="147"/>
      <c r="B687" s="147"/>
      <c r="C687" s="147"/>
      <c r="D687" s="147"/>
    </row>
    <row r="688" spans="1:4" s="144" customFormat="1" ht="30" customHeight="1">
      <c r="A688" s="147"/>
      <c r="B688" s="147"/>
      <c r="C688" s="147"/>
      <c r="D688" s="147"/>
    </row>
    <row r="689" spans="1:4" s="144" customFormat="1" ht="30" customHeight="1">
      <c r="A689" s="147"/>
      <c r="B689" s="147"/>
      <c r="C689" s="147"/>
      <c r="D689" s="147"/>
    </row>
    <row r="690" spans="1:4" s="144" customFormat="1" ht="30" customHeight="1">
      <c r="A690" s="147"/>
      <c r="B690" s="147"/>
      <c r="C690" s="147"/>
      <c r="D690" s="147"/>
    </row>
    <row r="691" spans="1:4" s="144" customFormat="1" ht="30" customHeight="1">
      <c r="A691" s="147"/>
      <c r="B691" s="147"/>
      <c r="C691" s="147"/>
      <c r="D691" s="147"/>
    </row>
    <row r="692" spans="1:4" s="144" customFormat="1" ht="30" customHeight="1">
      <c r="A692" s="147"/>
      <c r="B692" s="147"/>
      <c r="C692" s="147"/>
      <c r="D692" s="147"/>
    </row>
    <row r="693" spans="1:4" s="144" customFormat="1" ht="30" customHeight="1">
      <c r="A693" s="147"/>
      <c r="B693" s="147"/>
      <c r="C693" s="147"/>
      <c r="D693" s="147"/>
    </row>
    <row r="694" spans="1:4" s="144" customFormat="1" ht="30" customHeight="1">
      <c r="A694" s="147"/>
      <c r="B694" s="147"/>
      <c r="C694" s="147"/>
      <c r="D694" s="147"/>
    </row>
    <row r="695" spans="1:4" s="144" customFormat="1" ht="30" customHeight="1">
      <c r="A695" s="147"/>
      <c r="B695" s="147"/>
      <c r="C695" s="147"/>
      <c r="D695" s="147"/>
    </row>
    <row r="696" spans="1:4" s="144" customFormat="1" ht="30" customHeight="1">
      <c r="A696" s="147"/>
      <c r="B696" s="147"/>
      <c r="C696" s="147"/>
      <c r="D696" s="147"/>
    </row>
    <row r="697" spans="1:4" s="144" customFormat="1" ht="30" customHeight="1">
      <c r="A697" s="147"/>
      <c r="B697" s="147"/>
      <c r="C697" s="147"/>
      <c r="D697" s="147"/>
    </row>
    <row r="698" spans="1:4" s="144" customFormat="1" ht="30" customHeight="1">
      <c r="A698" s="147"/>
      <c r="B698" s="147"/>
      <c r="C698" s="147"/>
      <c r="D698" s="147"/>
    </row>
    <row r="699" spans="1:4" s="144" customFormat="1" ht="30" customHeight="1">
      <c r="A699" s="147"/>
      <c r="B699" s="147"/>
      <c r="C699" s="147"/>
      <c r="D699" s="147"/>
    </row>
    <row r="700" spans="1:4" s="144" customFormat="1" ht="30" customHeight="1">
      <c r="A700" s="147"/>
      <c r="B700" s="147"/>
      <c r="C700" s="147"/>
      <c r="D700" s="147"/>
    </row>
    <row r="701" spans="1:4" s="144" customFormat="1" ht="30" customHeight="1">
      <c r="A701" s="147"/>
      <c r="B701" s="147"/>
      <c r="C701" s="147"/>
      <c r="D701" s="147"/>
    </row>
    <row r="702" spans="1:4" s="144" customFormat="1" ht="30" customHeight="1">
      <c r="A702" s="147"/>
      <c r="B702" s="147"/>
      <c r="C702" s="147"/>
      <c r="D702" s="147"/>
    </row>
    <row r="703" spans="1:4" s="144" customFormat="1" ht="30" customHeight="1">
      <c r="A703" s="147"/>
      <c r="B703" s="147"/>
      <c r="C703" s="147"/>
      <c r="D703" s="147"/>
    </row>
    <row r="704" spans="1:4" s="144" customFormat="1" ht="30" customHeight="1">
      <c r="A704" s="147"/>
      <c r="B704" s="147"/>
      <c r="C704" s="147"/>
      <c r="D704" s="147"/>
    </row>
    <row r="705" spans="1:4" s="144" customFormat="1" ht="30" customHeight="1">
      <c r="A705" s="147"/>
      <c r="B705" s="147"/>
      <c r="C705" s="147"/>
      <c r="D705" s="147"/>
    </row>
    <row r="706" spans="1:4" s="144" customFormat="1" ht="30" customHeight="1">
      <c r="A706" s="147"/>
      <c r="B706" s="147"/>
      <c r="C706" s="147"/>
      <c r="D706" s="147"/>
    </row>
    <row r="707" spans="1:4" s="144" customFormat="1" ht="30" customHeight="1">
      <c r="A707" s="147"/>
      <c r="B707" s="147"/>
      <c r="C707" s="147"/>
      <c r="D707" s="147"/>
    </row>
    <row r="708" spans="1:4" s="144" customFormat="1" ht="30" customHeight="1">
      <c r="A708" s="147"/>
      <c r="B708" s="147"/>
      <c r="C708" s="147"/>
      <c r="D708" s="147"/>
    </row>
    <row r="709" spans="1:4" s="144" customFormat="1" ht="30" customHeight="1">
      <c r="A709" s="147"/>
      <c r="B709" s="147"/>
      <c r="C709" s="147"/>
      <c r="D709" s="147"/>
    </row>
    <row r="710" spans="1:4" s="144" customFormat="1" ht="30" customHeight="1">
      <c r="A710" s="147"/>
      <c r="B710" s="147"/>
      <c r="C710" s="147"/>
      <c r="D710" s="147"/>
    </row>
    <row r="711" spans="1:4" s="144" customFormat="1" ht="30" customHeight="1">
      <c r="A711" s="147"/>
      <c r="B711" s="147"/>
      <c r="C711" s="147"/>
      <c r="D711" s="147"/>
    </row>
    <row r="712" spans="1:4" s="144" customFormat="1" ht="30" customHeight="1">
      <c r="A712" s="147"/>
      <c r="B712" s="147"/>
      <c r="C712" s="147"/>
      <c r="D712" s="147"/>
    </row>
    <row r="713" spans="1:4" s="144" customFormat="1" ht="30" customHeight="1">
      <c r="A713" s="147"/>
      <c r="B713" s="147"/>
      <c r="C713" s="147"/>
      <c r="D713" s="147"/>
    </row>
    <row r="714" spans="1:4" s="144" customFormat="1" ht="30" customHeight="1">
      <c r="A714" s="147"/>
      <c r="B714" s="147"/>
      <c r="C714" s="147"/>
      <c r="D714" s="147"/>
    </row>
    <row r="715" spans="1:4" s="144" customFormat="1" ht="30" customHeight="1">
      <c r="A715" s="147"/>
      <c r="B715" s="147"/>
      <c r="C715" s="147"/>
      <c r="D715" s="147"/>
    </row>
    <row r="716" spans="1:4" s="144" customFormat="1" ht="30" customHeight="1">
      <c r="A716" s="147"/>
      <c r="B716" s="147"/>
      <c r="C716" s="147"/>
      <c r="D716" s="147"/>
    </row>
    <row r="717" spans="1:4" s="144" customFormat="1" ht="30" customHeight="1">
      <c r="A717" s="147"/>
      <c r="B717" s="147"/>
      <c r="C717" s="147"/>
      <c r="D717" s="147"/>
    </row>
    <row r="718" spans="1:4" s="144" customFormat="1" ht="30" customHeight="1">
      <c r="A718" s="147"/>
      <c r="B718" s="147"/>
      <c r="C718" s="147"/>
      <c r="D718" s="147"/>
    </row>
    <row r="719" spans="1:4" s="144" customFormat="1" ht="30" customHeight="1">
      <c r="A719" s="147"/>
      <c r="B719" s="147"/>
      <c r="C719" s="147"/>
      <c r="D719" s="147"/>
    </row>
    <row r="720" spans="1:4" s="144" customFormat="1" ht="30" customHeight="1">
      <c r="A720" s="147"/>
      <c r="B720" s="147"/>
      <c r="C720" s="147"/>
      <c r="D720" s="147"/>
    </row>
    <row r="721" spans="1:4" s="144" customFormat="1" ht="30" customHeight="1">
      <c r="A721" s="147"/>
      <c r="B721" s="147"/>
      <c r="C721" s="147"/>
      <c r="D721" s="147"/>
    </row>
    <row r="722" spans="1:4" s="144" customFormat="1" ht="30" customHeight="1">
      <c r="A722" s="147"/>
      <c r="B722" s="147"/>
      <c r="C722" s="147"/>
      <c r="D722" s="147"/>
    </row>
    <row r="723" spans="1:4" s="144" customFormat="1" ht="30" customHeight="1">
      <c r="A723" s="147"/>
      <c r="B723" s="147"/>
      <c r="C723" s="147"/>
      <c r="D723" s="147"/>
    </row>
    <row r="724" spans="1:4" s="144" customFormat="1" ht="30" customHeight="1">
      <c r="A724" s="147"/>
      <c r="B724" s="147"/>
      <c r="C724" s="147"/>
      <c r="D724" s="147"/>
    </row>
    <row r="725" spans="1:4" s="144" customFormat="1" ht="30" customHeight="1">
      <c r="A725" s="147"/>
      <c r="B725" s="147"/>
      <c r="C725" s="147"/>
      <c r="D725" s="147"/>
    </row>
    <row r="726" spans="1:4" s="144" customFormat="1" ht="30" customHeight="1">
      <c r="A726" s="147"/>
      <c r="B726" s="147"/>
      <c r="C726" s="147"/>
      <c r="D726" s="147"/>
    </row>
    <row r="727" spans="1:4" s="144" customFormat="1" ht="30" customHeight="1">
      <c r="A727" s="147"/>
      <c r="B727" s="147"/>
      <c r="C727" s="147"/>
      <c r="D727" s="147"/>
    </row>
    <row r="728" spans="1:4" s="144" customFormat="1" ht="30" customHeight="1">
      <c r="A728" s="147"/>
      <c r="B728" s="147"/>
      <c r="C728" s="147"/>
      <c r="D728" s="147"/>
    </row>
    <row r="729" spans="1:4" s="144" customFormat="1" ht="30" customHeight="1">
      <c r="A729" s="147"/>
      <c r="B729" s="147"/>
      <c r="C729" s="147"/>
      <c r="D729" s="147"/>
    </row>
    <row r="730" spans="1:4" s="144" customFormat="1" ht="30" customHeight="1">
      <c r="A730" s="147"/>
      <c r="B730" s="147"/>
      <c r="C730" s="147"/>
      <c r="D730" s="147"/>
    </row>
    <row r="731" spans="1:4" s="144" customFormat="1" ht="30" customHeight="1">
      <c r="A731" s="147"/>
      <c r="B731" s="147"/>
      <c r="C731" s="147"/>
      <c r="D731" s="147"/>
    </row>
    <row r="732" spans="1:4" s="144" customFormat="1" ht="30" customHeight="1">
      <c r="A732" s="147"/>
      <c r="B732" s="147"/>
      <c r="C732" s="147"/>
      <c r="D732" s="147"/>
    </row>
    <row r="733" spans="1:4" s="144" customFormat="1" ht="30" customHeight="1">
      <c r="A733" s="147"/>
      <c r="B733" s="147"/>
      <c r="C733" s="147"/>
      <c r="D733" s="147"/>
    </row>
    <row r="734" spans="1:4" s="144" customFormat="1" ht="30" customHeight="1">
      <c r="A734" s="147"/>
      <c r="B734" s="147"/>
      <c r="C734" s="147"/>
      <c r="D734" s="147"/>
    </row>
    <row r="735" spans="1:4" s="144" customFormat="1" ht="30" customHeight="1">
      <c r="A735" s="147"/>
      <c r="B735" s="147"/>
      <c r="C735" s="147"/>
      <c r="D735" s="147"/>
    </row>
    <row r="736" spans="1:4" s="144" customFormat="1" ht="30" customHeight="1">
      <c r="A736" s="147"/>
      <c r="B736" s="147"/>
      <c r="C736" s="147"/>
      <c r="D736" s="147"/>
    </row>
    <row r="737" spans="1:4" s="144" customFormat="1" ht="30" customHeight="1">
      <c r="A737" s="147"/>
      <c r="B737" s="147"/>
      <c r="C737" s="147"/>
      <c r="D737" s="147"/>
    </row>
    <row r="738" spans="1:4" s="144" customFormat="1" ht="30" customHeight="1">
      <c r="A738" s="147"/>
      <c r="B738" s="147"/>
      <c r="C738" s="147"/>
      <c r="D738" s="147"/>
    </row>
    <row r="739" spans="1:4" s="144" customFormat="1" ht="30" customHeight="1">
      <c r="A739" s="147"/>
      <c r="B739" s="147"/>
      <c r="C739" s="147"/>
      <c r="D739" s="147"/>
    </row>
    <row r="740" spans="1:4" s="144" customFormat="1" ht="30" customHeight="1">
      <c r="A740" s="147"/>
      <c r="B740" s="147"/>
      <c r="C740" s="147"/>
      <c r="D740" s="147"/>
    </row>
    <row r="741" spans="1:4" s="144" customFormat="1" ht="30" customHeight="1">
      <c r="A741" s="147"/>
      <c r="B741" s="147"/>
      <c r="C741" s="147"/>
      <c r="D741" s="147"/>
    </row>
    <row r="742" spans="1:4" s="144" customFormat="1" ht="30" customHeight="1">
      <c r="A742" s="147"/>
      <c r="B742" s="147"/>
      <c r="C742" s="147"/>
      <c r="D742" s="147"/>
    </row>
    <row r="743" spans="1:4" s="144" customFormat="1" ht="30" customHeight="1">
      <c r="A743" s="147"/>
      <c r="B743" s="147"/>
      <c r="C743" s="147"/>
      <c r="D743" s="147"/>
    </row>
    <row r="744" spans="1:4" s="144" customFormat="1" ht="30" customHeight="1">
      <c r="A744" s="147"/>
      <c r="B744" s="147"/>
      <c r="C744" s="147"/>
      <c r="D744" s="147"/>
    </row>
    <row r="745" spans="1:4" s="144" customFormat="1" ht="30" customHeight="1">
      <c r="A745" s="147"/>
      <c r="B745" s="147"/>
      <c r="C745" s="147"/>
      <c r="D745" s="147"/>
    </row>
    <row r="746" spans="1:4" s="144" customFormat="1" ht="30" customHeight="1">
      <c r="A746" s="147"/>
      <c r="B746" s="147"/>
      <c r="C746" s="147"/>
      <c r="D746" s="147"/>
    </row>
    <row r="747" spans="1:4" s="144" customFormat="1" ht="30" customHeight="1">
      <c r="A747" s="147"/>
      <c r="B747" s="147"/>
      <c r="C747" s="147"/>
      <c r="D747" s="147"/>
    </row>
    <row r="748" spans="1:4" s="144" customFormat="1" ht="30" customHeight="1">
      <c r="A748" s="147"/>
      <c r="B748" s="147"/>
      <c r="C748" s="147"/>
      <c r="D748" s="147"/>
    </row>
    <row r="749" spans="1:4" s="144" customFormat="1" ht="30" customHeight="1">
      <c r="A749" s="147"/>
      <c r="B749" s="147"/>
      <c r="C749" s="147"/>
      <c r="D749" s="147"/>
    </row>
    <row r="750" spans="1:4" s="144" customFormat="1" ht="30" customHeight="1">
      <c r="A750" s="147"/>
      <c r="B750" s="147"/>
      <c r="C750" s="147"/>
      <c r="D750" s="147"/>
    </row>
    <row r="751" spans="1:4" s="144" customFormat="1" ht="30" customHeight="1">
      <c r="A751" s="147"/>
      <c r="B751" s="147"/>
      <c r="C751" s="147"/>
      <c r="D751" s="147"/>
    </row>
    <row r="752" spans="1:4" s="144" customFormat="1" ht="30" customHeight="1">
      <c r="A752" s="147"/>
      <c r="B752" s="147"/>
      <c r="C752" s="147"/>
      <c r="D752" s="147"/>
    </row>
    <row r="753" spans="1:4" s="144" customFormat="1" ht="30" customHeight="1">
      <c r="A753" s="147"/>
      <c r="B753" s="147"/>
      <c r="C753" s="147"/>
      <c r="D753" s="147"/>
    </row>
    <row r="754" spans="1:4" s="144" customFormat="1" ht="30" customHeight="1">
      <c r="A754" s="147"/>
      <c r="B754" s="147"/>
      <c r="C754" s="147"/>
      <c r="D754" s="147"/>
    </row>
    <row r="755" spans="1:4" s="144" customFormat="1" ht="30" customHeight="1">
      <c r="A755" s="147"/>
      <c r="B755" s="147"/>
      <c r="C755" s="147"/>
      <c r="D755" s="147"/>
    </row>
    <row r="756" spans="1:4" s="144" customFormat="1" ht="30" customHeight="1">
      <c r="A756" s="147"/>
      <c r="B756" s="147"/>
      <c r="C756" s="147"/>
      <c r="D756" s="147"/>
    </row>
    <row r="757" spans="1:4" s="144" customFormat="1" ht="30" customHeight="1">
      <c r="A757" s="147"/>
      <c r="B757" s="147"/>
      <c r="C757" s="147"/>
      <c r="D757" s="147"/>
    </row>
    <row r="758" spans="1:4" s="144" customFormat="1" ht="30" customHeight="1">
      <c r="A758" s="147"/>
      <c r="B758" s="147"/>
      <c r="C758" s="147"/>
      <c r="D758" s="147"/>
    </row>
    <row r="759" spans="1:4" s="144" customFormat="1" ht="30" customHeight="1">
      <c r="A759" s="147"/>
      <c r="B759" s="147"/>
      <c r="C759" s="147"/>
      <c r="D759" s="147"/>
    </row>
    <row r="760" spans="1:4" s="144" customFormat="1" ht="30" customHeight="1">
      <c r="A760" s="147"/>
      <c r="B760" s="147"/>
      <c r="C760" s="147"/>
      <c r="D760" s="147"/>
    </row>
    <row r="761" spans="1:4" s="144" customFormat="1" ht="30" customHeight="1">
      <c r="A761" s="147"/>
      <c r="B761" s="147"/>
      <c r="C761" s="147"/>
      <c r="D761" s="147"/>
    </row>
    <row r="762" spans="1:4" s="144" customFormat="1" ht="30" customHeight="1">
      <c r="A762" s="147"/>
      <c r="B762" s="147"/>
      <c r="C762" s="147"/>
      <c r="D762" s="147"/>
    </row>
    <row r="763" spans="1:4" s="144" customFormat="1" ht="30" customHeight="1">
      <c r="A763" s="147"/>
      <c r="B763" s="147"/>
      <c r="C763" s="147"/>
      <c r="D763" s="147"/>
    </row>
    <row r="764" spans="1:4" s="144" customFormat="1" ht="30" customHeight="1">
      <c r="A764" s="147"/>
      <c r="B764" s="147"/>
      <c r="C764" s="147"/>
      <c r="D764" s="147"/>
    </row>
    <row r="765" spans="1:4" s="144" customFormat="1" ht="30" customHeight="1">
      <c r="A765" s="147"/>
      <c r="B765" s="147"/>
      <c r="C765" s="147"/>
      <c r="D765" s="147"/>
    </row>
    <row r="766" spans="1:4" s="144" customFormat="1" ht="30" customHeight="1">
      <c r="A766" s="147"/>
      <c r="B766" s="147"/>
      <c r="C766" s="147"/>
      <c r="D766" s="147"/>
    </row>
    <row r="767" spans="1:4" s="144" customFormat="1" ht="30" customHeight="1">
      <c r="A767" s="147"/>
      <c r="B767" s="147"/>
      <c r="C767" s="147"/>
      <c r="D767" s="147"/>
    </row>
    <row r="768" spans="1:4" s="144" customFormat="1" ht="30" customHeight="1">
      <c r="A768" s="147"/>
      <c r="B768" s="147"/>
      <c r="C768" s="147"/>
      <c r="D768" s="147"/>
    </row>
    <row r="769" spans="1:4" s="144" customFormat="1" ht="30" customHeight="1">
      <c r="A769" s="147"/>
      <c r="B769" s="147"/>
      <c r="C769" s="147"/>
      <c r="D769" s="147"/>
    </row>
    <row r="770" spans="1:4" s="144" customFormat="1" ht="30" customHeight="1">
      <c r="A770" s="147"/>
      <c r="B770" s="147"/>
      <c r="C770" s="147"/>
      <c r="D770" s="147"/>
    </row>
    <row r="771" spans="1:4" s="144" customFormat="1" ht="30" customHeight="1">
      <c r="A771" s="147"/>
      <c r="B771" s="147"/>
      <c r="C771" s="147"/>
      <c r="D771" s="147"/>
    </row>
    <row r="772" spans="1:4" s="144" customFormat="1" ht="30" customHeight="1">
      <c r="A772" s="147"/>
      <c r="B772" s="147"/>
      <c r="C772" s="147"/>
      <c r="D772" s="147"/>
    </row>
    <row r="773" spans="1:4" s="144" customFormat="1" ht="30" customHeight="1">
      <c r="A773" s="147"/>
      <c r="B773" s="147"/>
      <c r="C773" s="147"/>
      <c r="D773" s="147"/>
    </row>
    <row r="774" spans="1:4" s="144" customFormat="1" ht="30" customHeight="1">
      <c r="A774" s="147"/>
      <c r="B774" s="147"/>
      <c r="C774" s="147"/>
      <c r="D774" s="147"/>
    </row>
    <row r="775" spans="1:4" s="144" customFormat="1" ht="30" customHeight="1">
      <c r="A775" s="147"/>
      <c r="B775" s="147"/>
      <c r="C775" s="147"/>
      <c r="D775" s="147"/>
    </row>
    <row r="776" spans="1:4" s="144" customFormat="1" ht="30" customHeight="1">
      <c r="A776" s="147"/>
      <c r="B776" s="147"/>
      <c r="C776" s="147"/>
      <c r="D776" s="147"/>
    </row>
    <row r="777" spans="1:4" s="144" customFormat="1" ht="30" customHeight="1">
      <c r="A777" s="147"/>
      <c r="B777" s="147"/>
      <c r="C777" s="147"/>
      <c r="D777" s="147"/>
    </row>
    <row r="778" spans="1:4" s="144" customFormat="1" ht="30" customHeight="1">
      <c r="A778" s="147"/>
      <c r="B778" s="147"/>
      <c r="C778" s="147"/>
      <c r="D778" s="147"/>
    </row>
    <row r="779" spans="1:4" s="144" customFormat="1" ht="30" customHeight="1">
      <c r="A779" s="147"/>
      <c r="B779" s="147"/>
      <c r="C779" s="147"/>
      <c r="D779" s="147"/>
    </row>
    <row r="780" spans="1:4" s="144" customFormat="1" ht="30" customHeight="1">
      <c r="A780" s="147"/>
      <c r="B780" s="147"/>
      <c r="C780" s="147"/>
      <c r="D780" s="147"/>
    </row>
    <row r="781" spans="1:4" s="144" customFormat="1" ht="30" customHeight="1">
      <c r="A781" s="147"/>
      <c r="B781" s="147"/>
      <c r="C781" s="147"/>
      <c r="D781" s="147"/>
    </row>
    <row r="782" spans="1:4" s="144" customFormat="1" ht="30" customHeight="1">
      <c r="A782" s="147"/>
      <c r="B782" s="147"/>
      <c r="C782" s="147"/>
      <c r="D782" s="147"/>
    </row>
    <row r="783" spans="1:4" s="144" customFormat="1" ht="30" customHeight="1">
      <c r="A783" s="147"/>
      <c r="B783" s="147"/>
      <c r="C783" s="147"/>
      <c r="D783" s="147"/>
    </row>
    <row r="784" spans="1:4" s="144" customFormat="1" ht="30" customHeight="1">
      <c r="A784" s="147"/>
      <c r="B784" s="147"/>
      <c r="C784" s="147"/>
      <c r="D784" s="147"/>
    </row>
    <row r="785" spans="1:4" s="144" customFormat="1" ht="30" customHeight="1">
      <c r="A785" s="147"/>
      <c r="B785" s="147"/>
      <c r="C785" s="147"/>
      <c r="D785" s="147"/>
    </row>
    <row r="786" spans="1:4" s="144" customFormat="1" ht="30" customHeight="1">
      <c r="A786" s="147"/>
      <c r="B786" s="147"/>
      <c r="C786" s="147"/>
      <c r="D786" s="147"/>
    </row>
    <row r="787" spans="1:4" s="144" customFormat="1" ht="30" customHeight="1">
      <c r="A787" s="147"/>
      <c r="B787" s="147"/>
      <c r="C787" s="147"/>
      <c r="D787" s="147"/>
    </row>
    <row r="788" spans="1:4" s="144" customFormat="1" ht="30" customHeight="1">
      <c r="A788" s="147"/>
      <c r="B788" s="147"/>
      <c r="C788" s="147"/>
      <c r="D788" s="147"/>
    </row>
    <row r="789" spans="1:4" s="144" customFormat="1" ht="30" customHeight="1">
      <c r="A789" s="147"/>
      <c r="B789" s="147"/>
      <c r="C789" s="147"/>
      <c r="D789" s="147"/>
    </row>
    <row r="790" spans="1:4" s="144" customFormat="1" ht="30" customHeight="1">
      <c r="A790" s="147"/>
      <c r="B790" s="147"/>
      <c r="C790" s="147"/>
      <c r="D790" s="147"/>
    </row>
    <row r="791" spans="1:4" s="144" customFormat="1" ht="30" customHeight="1">
      <c r="A791" s="147"/>
      <c r="B791" s="147"/>
      <c r="C791" s="147"/>
      <c r="D791" s="147"/>
    </row>
    <row r="792" spans="1:4" s="144" customFormat="1" ht="30" customHeight="1">
      <c r="A792" s="147"/>
      <c r="B792" s="147"/>
      <c r="C792" s="147"/>
      <c r="D792" s="147"/>
    </row>
    <row r="793" spans="1:4" s="144" customFormat="1" ht="30" customHeight="1">
      <c r="A793" s="147"/>
      <c r="B793" s="147"/>
      <c r="C793" s="147"/>
      <c r="D793" s="147"/>
    </row>
    <row r="794" spans="1:4" s="144" customFormat="1" ht="30" customHeight="1">
      <c r="A794" s="147"/>
      <c r="B794" s="147"/>
      <c r="C794" s="147"/>
      <c r="D794" s="147"/>
    </row>
    <row r="795" spans="1:4" s="144" customFormat="1" ht="30" customHeight="1">
      <c r="A795" s="147"/>
      <c r="B795" s="147"/>
      <c r="C795" s="147"/>
      <c r="D795" s="147"/>
    </row>
    <row r="796" spans="1:4" s="144" customFormat="1" ht="30" customHeight="1">
      <c r="A796" s="147"/>
      <c r="B796" s="147"/>
      <c r="C796" s="147"/>
      <c r="D796" s="147"/>
    </row>
    <row r="797" spans="1:4" s="144" customFormat="1" ht="30" customHeight="1">
      <c r="A797" s="147"/>
      <c r="B797" s="147"/>
      <c r="C797" s="147"/>
      <c r="D797" s="147"/>
    </row>
    <row r="798" spans="1:4" s="144" customFormat="1" ht="30" customHeight="1">
      <c r="A798" s="147"/>
      <c r="B798" s="147"/>
      <c r="C798" s="147"/>
      <c r="D798" s="147"/>
    </row>
    <row r="799" spans="1:4" s="144" customFormat="1" ht="30" customHeight="1">
      <c r="A799" s="147"/>
      <c r="B799" s="147"/>
      <c r="C799" s="147"/>
      <c r="D799" s="147"/>
    </row>
    <row r="800" spans="1:4" s="144" customFormat="1" ht="30" customHeight="1">
      <c r="A800" s="147"/>
      <c r="B800" s="147"/>
      <c r="C800" s="147"/>
      <c r="D800" s="147"/>
    </row>
    <row r="801" spans="1:4" s="144" customFormat="1" ht="30" customHeight="1">
      <c r="A801" s="147"/>
      <c r="B801" s="147"/>
      <c r="C801" s="147"/>
      <c r="D801" s="147"/>
    </row>
    <row r="802" spans="1:4" s="144" customFormat="1" ht="30" customHeight="1">
      <c r="A802" s="147"/>
      <c r="B802" s="147"/>
      <c r="C802" s="147"/>
      <c r="D802" s="147"/>
    </row>
    <row r="803" spans="1:4" s="144" customFormat="1" ht="30" customHeight="1">
      <c r="A803" s="147"/>
      <c r="B803" s="147"/>
      <c r="C803" s="147"/>
      <c r="D803" s="147"/>
    </row>
    <row r="804" spans="1:4" s="144" customFormat="1" ht="30" customHeight="1">
      <c r="A804" s="147"/>
      <c r="B804" s="147"/>
      <c r="C804" s="147"/>
      <c r="D804" s="147"/>
    </row>
    <row r="805" spans="1:4" s="144" customFormat="1" ht="30" customHeight="1">
      <c r="A805" s="147"/>
      <c r="B805" s="147"/>
      <c r="C805" s="147"/>
      <c r="D805" s="147"/>
    </row>
    <row r="806" spans="1:4" s="144" customFormat="1" ht="30" customHeight="1">
      <c r="A806" s="147"/>
      <c r="B806" s="147"/>
      <c r="C806" s="147"/>
      <c r="D806" s="147"/>
    </row>
    <row r="807" spans="1:4" s="144" customFormat="1" ht="30" customHeight="1">
      <c r="A807" s="147"/>
      <c r="B807" s="147"/>
      <c r="C807" s="147"/>
      <c r="D807" s="147"/>
    </row>
    <row r="808" spans="1:4" s="144" customFormat="1" ht="30" customHeight="1">
      <c r="A808" s="147"/>
      <c r="B808" s="147"/>
      <c r="C808" s="147"/>
      <c r="D808" s="147"/>
    </row>
    <row r="809" spans="1:4" s="144" customFormat="1" ht="30" customHeight="1">
      <c r="A809" s="147"/>
      <c r="B809" s="147"/>
      <c r="C809" s="147"/>
      <c r="D809" s="147"/>
    </row>
    <row r="810" spans="1:4" s="144" customFormat="1" ht="30" customHeight="1">
      <c r="A810" s="147"/>
      <c r="B810" s="147"/>
      <c r="C810" s="147"/>
      <c r="D810" s="147"/>
    </row>
    <row r="811" spans="1:4" s="144" customFormat="1" ht="30" customHeight="1">
      <c r="A811" s="147"/>
      <c r="B811" s="147"/>
      <c r="C811" s="147"/>
      <c r="D811" s="147"/>
    </row>
    <row r="812" spans="1:4" s="144" customFormat="1" ht="30" customHeight="1">
      <c r="A812" s="147"/>
      <c r="B812" s="147"/>
      <c r="C812" s="147"/>
      <c r="D812" s="147"/>
    </row>
    <row r="813" spans="1:4" s="144" customFormat="1" ht="30" customHeight="1">
      <c r="A813" s="147"/>
      <c r="B813" s="147"/>
      <c r="C813" s="147"/>
      <c r="D813" s="147"/>
    </row>
    <row r="814" spans="1:4" s="144" customFormat="1" ht="30" customHeight="1">
      <c r="A814" s="147"/>
      <c r="B814" s="147"/>
      <c r="C814" s="147"/>
      <c r="D814" s="147"/>
    </row>
    <row r="815" spans="1:4" s="144" customFormat="1" ht="30" customHeight="1">
      <c r="A815" s="147"/>
      <c r="B815" s="147"/>
      <c r="C815" s="147"/>
      <c r="D815" s="147"/>
    </row>
    <row r="816" spans="1:4" s="144" customFormat="1" ht="30" customHeight="1">
      <c r="A816" s="147"/>
      <c r="B816" s="147"/>
      <c r="C816" s="147"/>
      <c r="D816" s="147"/>
    </row>
    <row r="817" spans="1:4" s="144" customFormat="1" ht="30" customHeight="1">
      <c r="A817" s="147"/>
      <c r="B817" s="147"/>
      <c r="C817" s="147"/>
      <c r="D817" s="147"/>
    </row>
    <row r="818" spans="1:4" s="144" customFormat="1" ht="30" customHeight="1">
      <c r="A818" s="147"/>
      <c r="B818" s="147"/>
      <c r="C818" s="147"/>
      <c r="D818" s="147"/>
    </row>
    <row r="819" spans="1:4" s="144" customFormat="1" ht="30" customHeight="1">
      <c r="A819" s="147"/>
      <c r="B819" s="147"/>
      <c r="C819" s="147"/>
      <c r="D819" s="147"/>
    </row>
    <row r="820" spans="1:4" s="144" customFormat="1" ht="30" customHeight="1">
      <c r="A820" s="147"/>
      <c r="B820" s="147"/>
      <c r="C820" s="147"/>
      <c r="D820" s="147"/>
    </row>
    <row r="821" spans="1:4" s="144" customFormat="1" ht="30" customHeight="1">
      <c r="A821" s="147"/>
      <c r="B821" s="147"/>
      <c r="C821" s="147"/>
      <c r="D821" s="147"/>
    </row>
    <row r="822" spans="1:4" s="144" customFormat="1" ht="30" customHeight="1">
      <c r="A822" s="147"/>
      <c r="B822" s="147"/>
      <c r="C822" s="147"/>
      <c r="D822" s="147"/>
    </row>
    <row r="823" spans="1:4" s="144" customFormat="1" ht="30" customHeight="1">
      <c r="A823" s="147"/>
      <c r="B823" s="147"/>
      <c r="C823" s="147"/>
      <c r="D823" s="147"/>
    </row>
    <row r="824" spans="1:4" s="144" customFormat="1" ht="30" customHeight="1">
      <c r="A824" s="147"/>
      <c r="B824" s="147"/>
      <c r="C824" s="147"/>
      <c r="D824" s="147"/>
    </row>
    <row r="825" spans="1:4" s="144" customFormat="1" ht="30" customHeight="1">
      <c r="A825" s="147"/>
      <c r="B825" s="147"/>
      <c r="C825" s="147"/>
      <c r="D825" s="147"/>
    </row>
    <row r="826" spans="1:4" s="144" customFormat="1" ht="30" customHeight="1">
      <c r="A826" s="147"/>
      <c r="B826" s="147"/>
      <c r="C826" s="147"/>
      <c r="D826" s="147"/>
    </row>
    <row r="827" spans="1:4" s="144" customFormat="1" ht="30" customHeight="1">
      <c r="A827" s="147"/>
      <c r="B827" s="147"/>
      <c r="C827" s="147"/>
      <c r="D827" s="147"/>
    </row>
    <row r="828" spans="1:4" s="144" customFormat="1" ht="30" customHeight="1">
      <c r="A828" s="147"/>
      <c r="B828" s="147"/>
      <c r="C828" s="147"/>
      <c r="D828" s="147"/>
    </row>
    <row r="829" spans="1:4" s="144" customFormat="1" ht="30" customHeight="1">
      <c r="A829" s="147"/>
      <c r="B829" s="147"/>
      <c r="C829" s="147"/>
      <c r="D829" s="147"/>
    </row>
    <row r="830" spans="1:4" s="144" customFormat="1" ht="30" customHeight="1">
      <c r="A830" s="147"/>
      <c r="B830" s="147"/>
      <c r="C830" s="147"/>
      <c r="D830" s="147"/>
    </row>
    <row r="831" spans="1:4" s="144" customFormat="1" ht="30" customHeight="1">
      <c r="A831" s="147"/>
      <c r="B831" s="147"/>
      <c r="C831" s="147"/>
      <c r="D831" s="147"/>
    </row>
    <row r="832" spans="1:4" s="144" customFormat="1" ht="30" customHeight="1">
      <c r="A832" s="147"/>
      <c r="B832" s="147"/>
      <c r="C832" s="147"/>
      <c r="D832" s="147"/>
    </row>
    <row r="833" spans="1:4" s="144" customFormat="1" ht="30" customHeight="1">
      <c r="A833" s="147"/>
      <c r="B833" s="147"/>
      <c r="C833" s="147"/>
      <c r="D833" s="147"/>
    </row>
    <row r="834" spans="1:4" s="144" customFormat="1" ht="30" customHeight="1">
      <c r="A834" s="147"/>
      <c r="B834" s="147"/>
      <c r="C834" s="147"/>
      <c r="D834" s="147"/>
    </row>
    <row r="835" spans="1:4" s="144" customFormat="1" ht="30" customHeight="1">
      <c r="A835" s="147"/>
      <c r="B835" s="147"/>
      <c r="C835" s="147"/>
      <c r="D835" s="147"/>
    </row>
    <row r="836" spans="1:4" s="144" customFormat="1" ht="30" customHeight="1">
      <c r="A836" s="147"/>
      <c r="B836" s="147"/>
      <c r="C836" s="147"/>
      <c r="D836" s="147"/>
    </row>
    <row r="837" spans="1:4" s="144" customFormat="1" ht="30" customHeight="1">
      <c r="A837" s="147"/>
      <c r="B837" s="147"/>
      <c r="C837" s="147"/>
      <c r="D837" s="147"/>
    </row>
    <row r="838" spans="1:4" s="144" customFormat="1" ht="30" customHeight="1">
      <c r="A838" s="147"/>
      <c r="B838" s="147"/>
      <c r="C838" s="147"/>
      <c r="D838" s="147"/>
    </row>
    <row r="839" spans="1:4" s="144" customFormat="1" ht="30" customHeight="1">
      <c r="A839" s="147"/>
      <c r="B839" s="147"/>
      <c r="C839" s="147"/>
      <c r="D839" s="147"/>
    </row>
    <row r="840" spans="1:4" s="144" customFormat="1" ht="30" customHeight="1">
      <c r="A840" s="147"/>
      <c r="B840" s="147"/>
      <c r="C840" s="147"/>
      <c r="D840" s="147"/>
    </row>
    <row r="841" spans="1:4" s="144" customFormat="1" ht="30" customHeight="1">
      <c r="A841" s="147"/>
      <c r="B841" s="147"/>
      <c r="C841" s="147"/>
      <c r="D841" s="147"/>
    </row>
    <row r="842" spans="1:4" s="144" customFormat="1" ht="30" customHeight="1">
      <c r="A842" s="147"/>
      <c r="B842" s="147"/>
      <c r="C842" s="147"/>
      <c r="D842" s="147"/>
    </row>
    <row r="843" spans="1:4" s="144" customFormat="1" ht="30" customHeight="1">
      <c r="A843" s="147"/>
      <c r="B843" s="147"/>
      <c r="C843" s="147"/>
      <c r="D843" s="147"/>
    </row>
    <row r="844" spans="1:4" s="144" customFormat="1" ht="30" customHeight="1">
      <c r="A844" s="147"/>
      <c r="B844" s="147"/>
      <c r="C844" s="147"/>
      <c r="D844" s="147"/>
    </row>
    <row r="845" spans="1:4" s="144" customFormat="1" ht="30" customHeight="1">
      <c r="A845" s="147"/>
      <c r="B845" s="147"/>
      <c r="C845" s="147"/>
      <c r="D845" s="147"/>
    </row>
    <row r="846" spans="1:4" s="144" customFormat="1" ht="30" customHeight="1">
      <c r="A846" s="147"/>
      <c r="B846" s="147"/>
      <c r="C846" s="147"/>
      <c r="D846" s="147"/>
    </row>
    <row r="847" spans="1:4" s="144" customFormat="1" ht="30" customHeight="1">
      <c r="A847" s="147"/>
      <c r="B847" s="147"/>
      <c r="C847" s="147"/>
      <c r="D847" s="147"/>
    </row>
    <row r="848" spans="1:4" s="144" customFormat="1" ht="30" customHeight="1">
      <c r="A848" s="147"/>
      <c r="B848" s="147"/>
      <c r="C848" s="147"/>
      <c r="D848" s="147"/>
    </row>
    <row r="849" spans="1:4" s="144" customFormat="1" ht="30" customHeight="1">
      <c r="A849" s="147"/>
      <c r="B849" s="147"/>
      <c r="C849" s="147"/>
      <c r="D849" s="147"/>
    </row>
    <row r="850" spans="1:4" s="144" customFormat="1" ht="30" customHeight="1">
      <c r="A850" s="147"/>
      <c r="B850" s="147"/>
      <c r="C850" s="147"/>
      <c r="D850" s="147"/>
    </row>
    <row r="851" spans="1:4" s="144" customFormat="1" ht="30" customHeight="1">
      <c r="A851" s="147"/>
      <c r="B851" s="147"/>
      <c r="C851" s="147"/>
      <c r="D851" s="147"/>
    </row>
    <row r="852" spans="1:4" s="144" customFormat="1" ht="30" customHeight="1">
      <c r="A852" s="147"/>
      <c r="B852" s="147"/>
      <c r="C852" s="147"/>
      <c r="D852" s="147"/>
    </row>
    <row r="853" spans="1:4" s="144" customFormat="1" ht="30" customHeight="1">
      <c r="A853" s="147"/>
      <c r="B853" s="147"/>
      <c r="C853" s="147"/>
      <c r="D853" s="147"/>
    </row>
    <row r="854" spans="1:4" s="144" customFormat="1" ht="30" customHeight="1">
      <c r="A854" s="147"/>
      <c r="B854" s="147"/>
      <c r="C854" s="147"/>
      <c r="D854" s="147"/>
    </row>
    <row r="855" spans="1:4" s="144" customFormat="1" ht="30" customHeight="1">
      <c r="A855" s="147"/>
      <c r="B855" s="147"/>
      <c r="C855" s="147"/>
      <c r="D855" s="147"/>
    </row>
    <row r="856" spans="1:4" s="144" customFormat="1" ht="30" customHeight="1">
      <c r="A856" s="147"/>
      <c r="B856" s="147"/>
      <c r="C856" s="147"/>
      <c r="D856" s="147"/>
    </row>
    <row r="857" spans="1:4" s="144" customFormat="1" ht="30" customHeight="1">
      <c r="A857" s="147"/>
      <c r="B857" s="147"/>
      <c r="C857" s="147"/>
      <c r="D857" s="147"/>
    </row>
    <row r="858" spans="1:4" s="144" customFormat="1" ht="30" customHeight="1">
      <c r="A858" s="147"/>
      <c r="B858" s="147"/>
      <c r="C858" s="147"/>
      <c r="D858" s="147"/>
    </row>
    <row r="859" spans="1:4" s="144" customFormat="1" ht="30" customHeight="1">
      <c r="A859" s="147"/>
      <c r="B859" s="147"/>
      <c r="C859" s="147"/>
      <c r="D859" s="147"/>
    </row>
    <row r="860" spans="1:4" s="144" customFormat="1" ht="30" customHeight="1">
      <c r="A860" s="147"/>
      <c r="B860" s="147"/>
      <c r="C860" s="147"/>
      <c r="D860" s="147"/>
    </row>
    <row r="861" spans="1:4" s="144" customFormat="1" ht="30" customHeight="1">
      <c r="A861" s="147"/>
      <c r="B861" s="147"/>
      <c r="C861" s="147"/>
      <c r="D861" s="147"/>
    </row>
    <row r="862" spans="1:4" s="144" customFormat="1" ht="30" customHeight="1">
      <c r="A862" s="147"/>
      <c r="B862" s="147"/>
      <c r="C862" s="147"/>
      <c r="D862" s="147"/>
    </row>
    <row r="863" spans="1:4" s="144" customFormat="1" ht="30" customHeight="1">
      <c r="A863" s="147"/>
      <c r="B863" s="147"/>
      <c r="C863" s="147"/>
      <c r="D863" s="147"/>
    </row>
    <row r="864" spans="1:4" s="144" customFormat="1" ht="30" customHeight="1">
      <c r="A864" s="147"/>
      <c r="B864" s="147"/>
      <c r="C864" s="147"/>
      <c r="D864" s="147"/>
    </row>
    <row r="865" spans="1:4" s="144" customFormat="1" ht="30" customHeight="1">
      <c r="A865" s="147"/>
      <c r="B865" s="147"/>
      <c r="C865" s="147"/>
      <c r="D865" s="147"/>
    </row>
    <row r="866" spans="1:4" s="144" customFormat="1" ht="30" customHeight="1">
      <c r="A866" s="147"/>
      <c r="B866" s="147"/>
      <c r="C866" s="147"/>
      <c r="D866" s="147"/>
    </row>
    <row r="867" spans="1:4" s="144" customFormat="1" ht="30" customHeight="1">
      <c r="A867" s="147"/>
      <c r="B867" s="147"/>
      <c r="C867" s="147"/>
      <c r="D867" s="147"/>
    </row>
    <row r="868" spans="1:4" s="144" customFormat="1" ht="30" customHeight="1">
      <c r="A868" s="147"/>
      <c r="B868" s="147"/>
      <c r="C868" s="147"/>
      <c r="D868" s="147"/>
    </row>
    <row r="869" spans="1:4" s="144" customFormat="1" ht="30" customHeight="1">
      <c r="A869" s="147"/>
      <c r="B869" s="147"/>
      <c r="C869" s="147"/>
      <c r="D869" s="147"/>
    </row>
    <row r="870" spans="1:4" s="144" customFormat="1" ht="30" customHeight="1">
      <c r="A870" s="147"/>
      <c r="B870" s="147"/>
      <c r="C870" s="147"/>
      <c r="D870" s="147"/>
    </row>
    <row r="871" spans="1:4" s="144" customFormat="1" ht="30" customHeight="1">
      <c r="A871" s="147"/>
      <c r="B871" s="147"/>
      <c r="C871" s="147"/>
      <c r="D871" s="147"/>
    </row>
    <row r="872" spans="1:4" s="144" customFormat="1" ht="30" customHeight="1">
      <c r="A872" s="147"/>
      <c r="B872" s="147"/>
      <c r="C872" s="147"/>
      <c r="D872" s="147"/>
    </row>
    <row r="873" spans="1:4" s="144" customFormat="1" ht="30" customHeight="1">
      <c r="A873" s="147"/>
      <c r="B873" s="147"/>
      <c r="C873" s="147"/>
      <c r="D873" s="147"/>
    </row>
    <row r="874" spans="1:4" s="144" customFormat="1" ht="30" customHeight="1">
      <c r="A874" s="147"/>
      <c r="B874" s="147"/>
      <c r="C874" s="147"/>
      <c r="D874" s="147"/>
    </row>
    <row r="875" spans="1:4" s="144" customFormat="1" ht="30" customHeight="1">
      <c r="A875" s="147"/>
      <c r="B875" s="147"/>
      <c r="C875" s="147"/>
      <c r="D875" s="147"/>
    </row>
    <row r="876" spans="1:4" s="144" customFormat="1" ht="30" customHeight="1">
      <c r="A876" s="147"/>
      <c r="B876" s="147"/>
      <c r="C876" s="147"/>
      <c r="D876" s="147"/>
    </row>
    <row r="877" spans="1:4" s="144" customFormat="1" ht="30" customHeight="1">
      <c r="A877" s="147"/>
      <c r="B877" s="147"/>
      <c r="C877" s="147"/>
      <c r="D877" s="147"/>
    </row>
    <row r="878" spans="1:4" s="144" customFormat="1" ht="30" customHeight="1">
      <c r="A878" s="147"/>
      <c r="B878" s="147"/>
      <c r="C878" s="147"/>
      <c r="D878" s="147"/>
    </row>
    <row r="879" spans="1:4" s="144" customFormat="1" ht="30" customHeight="1">
      <c r="A879" s="147"/>
      <c r="B879" s="147"/>
      <c r="C879" s="147"/>
      <c r="D879" s="147"/>
    </row>
    <row r="880" spans="1:4" s="144" customFormat="1" ht="30" customHeight="1">
      <c r="A880" s="147"/>
      <c r="B880" s="147"/>
      <c r="C880" s="147"/>
      <c r="D880" s="147"/>
    </row>
    <row r="881" spans="1:4" s="144" customFormat="1" ht="30" customHeight="1">
      <c r="A881" s="147"/>
      <c r="B881" s="147"/>
      <c r="C881" s="147"/>
      <c r="D881" s="147"/>
    </row>
    <row r="882" spans="1:4" s="144" customFormat="1" ht="30" customHeight="1">
      <c r="A882" s="147"/>
      <c r="B882" s="147"/>
      <c r="C882" s="147"/>
      <c r="D882" s="147"/>
    </row>
    <row r="883" spans="1:4" s="144" customFormat="1" ht="30" customHeight="1">
      <c r="A883" s="147"/>
      <c r="B883" s="147"/>
      <c r="C883" s="147"/>
      <c r="D883" s="147"/>
    </row>
    <row r="884" spans="1:4" s="144" customFormat="1" ht="30" customHeight="1">
      <c r="A884" s="147"/>
      <c r="B884" s="147"/>
      <c r="C884" s="147"/>
      <c r="D884" s="147"/>
    </row>
    <row r="885" spans="1:4" s="144" customFormat="1" ht="30" customHeight="1">
      <c r="A885" s="147"/>
      <c r="B885" s="147"/>
      <c r="C885" s="147"/>
      <c r="D885" s="147"/>
    </row>
    <row r="886" spans="1:4" s="144" customFormat="1" ht="30" customHeight="1">
      <c r="A886" s="147"/>
      <c r="B886" s="147"/>
      <c r="C886" s="147"/>
      <c r="D886" s="147"/>
    </row>
    <row r="887" spans="1:4" s="144" customFormat="1" ht="30" customHeight="1">
      <c r="A887" s="147"/>
      <c r="B887" s="147"/>
      <c r="C887" s="147"/>
      <c r="D887" s="147"/>
    </row>
    <row r="888" spans="1:4" s="144" customFormat="1" ht="30" customHeight="1">
      <c r="A888" s="147"/>
      <c r="B888" s="147"/>
      <c r="C888" s="147"/>
      <c r="D888" s="147"/>
    </row>
    <row r="889" spans="1:4" s="144" customFormat="1" ht="30" customHeight="1">
      <c r="A889" s="147"/>
      <c r="B889" s="147"/>
      <c r="C889" s="147"/>
      <c r="D889" s="147"/>
    </row>
    <row r="890" spans="1:4" s="144" customFormat="1" ht="30" customHeight="1">
      <c r="A890" s="147"/>
      <c r="B890" s="147"/>
      <c r="C890" s="147"/>
      <c r="D890" s="147"/>
    </row>
    <row r="891" spans="1:4" s="144" customFormat="1" ht="30" customHeight="1">
      <c r="A891" s="147"/>
      <c r="B891" s="147"/>
      <c r="C891" s="147"/>
      <c r="D891" s="147"/>
    </row>
    <row r="892" spans="1:4" s="144" customFormat="1" ht="30" customHeight="1">
      <c r="A892" s="147"/>
      <c r="B892" s="147"/>
      <c r="C892" s="147"/>
      <c r="D892" s="147"/>
    </row>
    <row r="893" spans="1:4" s="144" customFormat="1" ht="30" customHeight="1">
      <c r="A893" s="147"/>
      <c r="B893" s="147"/>
      <c r="C893" s="147"/>
      <c r="D893" s="147"/>
    </row>
    <row r="894" spans="1:4" s="144" customFormat="1" ht="30" customHeight="1">
      <c r="A894" s="147"/>
      <c r="B894" s="147"/>
      <c r="C894" s="147"/>
      <c r="D894" s="147"/>
    </row>
    <row r="895" spans="1:4" s="144" customFormat="1" ht="30" customHeight="1">
      <c r="A895" s="147"/>
      <c r="B895" s="147"/>
      <c r="C895" s="147"/>
      <c r="D895" s="147"/>
    </row>
    <row r="896" spans="1:4" s="144" customFormat="1" ht="30" customHeight="1">
      <c r="A896" s="147"/>
      <c r="B896" s="147"/>
      <c r="C896" s="147"/>
      <c r="D896" s="147"/>
    </row>
    <row r="897" spans="1:4" s="144" customFormat="1" ht="30" customHeight="1">
      <c r="A897" s="147"/>
      <c r="B897" s="147"/>
      <c r="C897" s="147"/>
      <c r="D897" s="147"/>
    </row>
    <row r="898" spans="1:4" s="144" customFormat="1" ht="30" customHeight="1">
      <c r="A898" s="147"/>
      <c r="B898" s="147"/>
      <c r="C898" s="147"/>
      <c r="D898" s="147"/>
    </row>
    <row r="899" spans="1:4" s="144" customFormat="1" ht="30" customHeight="1">
      <c r="A899" s="147"/>
      <c r="B899" s="147"/>
      <c r="C899" s="147"/>
      <c r="D899" s="147"/>
    </row>
    <row r="900" spans="1:4" s="144" customFormat="1" ht="30" customHeight="1">
      <c r="A900" s="147"/>
      <c r="B900" s="147"/>
      <c r="C900" s="147"/>
      <c r="D900" s="147"/>
    </row>
    <row r="901" spans="1:4" s="144" customFormat="1" ht="30" customHeight="1">
      <c r="A901" s="147"/>
      <c r="B901" s="147"/>
      <c r="C901" s="147"/>
      <c r="D901" s="147"/>
    </row>
    <row r="902" spans="1:4" s="144" customFormat="1" ht="30" customHeight="1">
      <c r="A902" s="147"/>
      <c r="B902" s="147"/>
      <c r="C902" s="147"/>
      <c r="D902" s="147"/>
    </row>
    <row r="903" spans="1:4" s="144" customFormat="1" ht="30" customHeight="1">
      <c r="A903" s="147"/>
      <c r="B903" s="147"/>
      <c r="C903" s="147"/>
      <c r="D903" s="147"/>
    </row>
    <row r="904" spans="1:4" s="144" customFormat="1" ht="30" customHeight="1">
      <c r="A904" s="147"/>
      <c r="B904" s="147"/>
      <c r="C904" s="147"/>
      <c r="D904" s="147"/>
    </row>
    <row r="905" spans="1:4" s="144" customFormat="1" ht="30" customHeight="1">
      <c r="A905" s="147"/>
      <c r="B905" s="147"/>
      <c r="C905" s="147"/>
      <c r="D905" s="147"/>
    </row>
    <row r="906" spans="1:4" s="144" customFormat="1" ht="30" customHeight="1">
      <c r="A906" s="147"/>
      <c r="B906" s="147"/>
      <c r="C906" s="147"/>
      <c r="D906" s="147"/>
    </row>
    <row r="907" spans="1:4" s="144" customFormat="1" ht="30" customHeight="1">
      <c r="A907" s="147"/>
      <c r="B907" s="147"/>
      <c r="C907" s="147"/>
      <c r="D907" s="147"/>
    </row>
    <row r="908" spans="1:4" s="144" customFormat="1" ht="30" customHeight="1">
      <c r="A908" s="147"/>
      <c r="B908" s="147"/>
      <c r="C908" s="147"/>
      <c r="D908" s="147"/>
    </row>
    <row r="909" spans="1:4" s="144" customFormat="1" ht="30" customHeight="1">
      <c r="A909" s="147"/>
      <c r="B909" s="147"/>
      <c r="C909" s="147"/>
      <c r="D909" s="147"/>
    </row>
    <row r="910" spans="1:4" s="144" customFormat="1" ht="30" customHeight="1">
      <c r="A910" s="147"/>
      <c r="B910" s="147"/>
      <c r="C910" s="147"/>
      <c r="D910" s="147"/>
    </row>
    <row r="911" spans="1:4" s="144" customFormat="1" ht="30" customHeight="1">
      <c r="A911" s="147"/>
      <c r="B911" s="147"/>
      <c r="C911" s="147"/>
      <c r="D911" s="147"/>
    </row>
    <row r="912" spans="1:4" s="144" customFormat="1" ht="30" customHeight="1">
      <c r="A912" s="147"/>
      <c r="B912" s="147"/>
      <c r="C912" s="147"/>
      <c r="D912" s="147"/>
    </row>
    <row r="913" spans="1:4" s="144" customFormat="1" ht="30" customHeight="1">
      <c r="A913" s="147"/>
      <c r="B913" s="147"/>
      <c r="C913" s="147"/>
      <c r="D913" s="147"/>
    </row>
    <row r="914" spans="1:4" s="144" customFormat="1" ht="30" customHeight="1">
      <c r="A914" s="147"/>
      <c r="B914" s="147"/>
      <c r="C914" s="147"/>
      <c r="D914" s="147"/>
    </row>
    <row r="915" spans="1:4" s="144" customFormat="1" ht="30" customHeight="1">
      <c r="A915" s="147"/>
      <c r="B915" s="147"/>
      <c r="C915" s="147"/>
      <c r="D915" s="147"/>
    </row>
    <row r="916" spans="1:4" s="144" customFormat="1" ht="30" customHeight="1">
      <c r="A916" s="147"/>
      <c r="B916" s="147"/>
      <c r="C916" s="147"/>
      <c r="D916" s="147"/>
    </row>
    <row r="917" spans="1:4" s="144" customFormat="1" ht="30" customHeight="1">
      <c r="A917" s="147"/>
      <c r="B917" s="147"/>
      <c r="C917" s="147"/>
      <c r="D917" s="147"/>
    </row>
    <row r="918" spans="1:4" s="144" customFormat="1" ht="30" customHeight="1">
      <c r="A918" s="147"/>
      <c r="B918" s="147"/>
      <c r="C918" s="147"/>
      <c r="D918" s="147"/>
    </row>
    <row r="919" spans="1:4" s="144" customFormat="1" ht="30" customHeight="1">
      <c r="A919" s="147"/>
      <c r="B919" s="147"/>
      <c r="C919" s="147"/>
      <c r="D919" s="147"/>
    </row>
    <row r="920" spans="1:4" s="144" customFormat="1" ht="30" customHeight="1">
      <c r="A920" s="147"/>
      <c r="B920" s="147"/>
      <c r="C920" s="147"/>
      <c r="D920" s="147"/>
    </row>
    <row r="921" spans="1:4" s="144" customFormat="1" ht="30" customHeight="1">
      <c r="A921" s="147"/>
      <c r="B921" s="147"/>
      <c r="C921" s="147"/>
      <c r="D921" s="147"/>
    </row>
    <row r="922" spans="1:4" s="144" customFormat="1" ht="30" customHeight="1">
      <c r="A922" s="147"/>
      <c r="B922" s="147"/>
      <c r="C922" s="147"/>
      <c r="D922" s="147"/>
    </row>
    <row r="923" spans="1:4" s="144" customFormat="1" ht="30" customHeight="1">
      <c r="A923" s="147"/>
      <c r="B923" s="147"/>
      <c r="C923" s="147"/>
      <c r="D923" s="147"/>
    </row>
    <row r="924" spans="1:4" s="144" customFormat="1" ht="30" customHeight="1">
      <c r="A924" s="147"/>
      <c r="B924" s="147"/>
      <c r="C924" s="147"/>
      <c r="D924" s="147"/>
    </row>
    <row r="925" spans="1:4" s="144" customFormat="1" ht="30" customHeight="1">
      <c r="A925" s="147"/>
      <c r="B925" s="147"/>
      <c r="C925" s="147"/>
      <c r="D925" s="147"/>
    </row>
    <row r="926" spans="1:4" s="144" customFormat="1" ht="30" customHeight="1">
      <c r="A926" s="147"/>
      <c r="B926" s="147"/>
      <c r="C926" s="147"/>
      <c r="D926" s="147"/>
    </row>
    <row r="927" spans="1:4" s="144" customFormat="1" ht="30" customHeight="1">
      <c r="A927" s="147"/>
      <c r="B927" s="147"/>
      <c r="C927" s="147"/>
      <c r="D927" s="147"/>
    </row>
    <row r="928" spans="1:4" s="144" customFormat="1" ht="30" customHeight="1">
      <c r="A928" s="147"/>
      <c r="B928" s="147"/>
      <c r="C928" s="147"/>
      <c r="D928" s="147"/>
    </row>
    <row r="929" spans="1:4" s="144" customFormat="1" ht="30" customHeight="1">
      <c r="A929" s="147"/>
      <c r="B929" s="147"/>
      <c r="C929" s="147"/>
      <c r="D929" s="147"/>
    </row>
    <row r="930" spans="1:4" s="144" customFormat="1" ht="30" customHeight="1">
      <c r="A930" s="147"/>
      <c r="B930" s="147"/>
      <c r="C930" s="147"/>
      <c r="D930" s="147"/>
    </row>
    <row r="931" spans="1:4" s="144" customFormat="1" ht="30" customHeight="1">
      <c r="A931" s="147"/>
      <c r="B931" s="147"/>
      <c r="C931" s="147"/>
      <c r="D931" s="147"/>
    </row>
    <row r="932" spans="1:4" s="144" customFormat="1" ht="30" customHeight="1">
      <c r="A932" s="147"/>
      <c r="B932" s="147"/>
      <c r="C932" s="147"/>
      <c r="D932" s="147"/>
    </row>
    <row r="933" spans="1:4" s="144" customFormat="1" ht="30" customHeight="1">
      <c r="A933" s="147"/>
      <c r="B933" s="147"/>
      <c r="C933" s="147"/>
      <c r="D933" s="147"/>
    </row>
    <row r="934" spans="1:4" s="144" customFormat="1" ht="30" customHeight="1">
      <c r="A934" s="147"/>
      <c r="B934" s="147"/>
      <c r="C934" s="147"/>
      <c r="D934" s="147"/>
    </row>
    <row r="935" spans="1:4" s="144" customFormat="1" ht="30" customHeight="1">
      <c r="A935" s="147"/>
      <c r="B935" s="147"/>
      <c r="C935" s="147"/>
      <c r="D935" s="147"/>
    </row>
    <row r="936" spans="1:4" s="144" customFormat="1" ht="30" customHeight="1">
      <c r="A936" s="147"/>
      <c r="B936" s="147"/>
      <c r="C936" s="147"/>
      <c r="D936" s="147"/>
    </row>
    <row r="937" spans="1:4" s="144" customFormat="1" ht="30" customHeight="1">
      <c r="A937" s="147"/>
      <c r="B937" s="147"/>
      <c r="C937" s="147"/>
      <c r="D937" s="147"/>
    </row>
    <row r="938" spans="1:4" s="144" customFormat="1" ht="30" customHeight="1">
      <c r="A938" s="147"/>
      <c r="B938" s="147"/>
      <c r="C938" s="147"/>
      <c r="D938" s="147"/>
    </row>
    <row r="939" spans="1:4" s="144" customFormat="1" ht="30" customHeight="1">
      <c r="A939" s="147"/>
      <c r="B939" s="147"/>
      <c r="C939" s="147"/>
      <c r="D939" s="147"/>
    </row>
    <row r="940" spans="1:4" s="144" customFormat="1" ht="30" customHeight="1">
      <c r="A940" s="147"/>
      <c r="B940" s="147"/>
      <c r="C940" s="147"/>
      <c r="D940" s="147"/>
    </row>
    <row r="941" spans="1:4" s="144" customFormat="1" ht="30" customHeight="1">
      <c r="A941" s="147"/>
      <c r="B941" s="147"/>
      <c r="C941" s="147"/>
      <c r="D941" s="147"/>
    </row>
    <row r="942" spans="1:4" s="144" customFormat="1" ht="30" customHeight="1">
      <c r="A942" s="147"/>
      <c r="B942" s="147"/>
      <c r="C942" s="147"/>
      <c r="D942" s="147"/>
    </row>
    <row r="943" spans="1:4" s="144" customFormat="1" ht="30" customHeight="1">
      <c r="A943" s="147"/>
      <c r="B943" s="147"/>
      <c r="C943" s="147"/>
      <c r="D943" s="147"/>
    </row>
    <row r="944" spans="1:4" s="144" customFormat="1" ht="30" customHeight="1">
      <c r="A944" s="147"/>
      <c r="B944" s="147"/>
      <c r="C944" s="147"/>
      <c r="D944" s="147"/>
    </row>
    <row r="945" spans="1:4" s="144" customFormat="1" ht="30" customHeight="1">
      <c r="A945" s="147"/>
      <c r="B945" s="147"/>
      <c r="C945" s="147"/>
      <c r="D945" s="147"/>
    </row>
    <row r="946" spans="1:4" s="144" customFormat="1" ht="30" customHeight="1">
      <c r="A946" s="147"/>
      <c r="B946" s="147"/>
      <c r="C946" s="147"/>
      <c r="D946" s="147"/>
    </row>
    <row r="947" spans="1:4" s="144" customFormat="1" ht="30" customHeight="1">
      <c r="A947" s="147"/>
      <c r="B947" s="147"/>
      <c r="C947" s="147"/>
      <c r="D947" s="147"/>
    </row>
    <row r="948" spans="1:4" s="144" customFormat="1" ht="30" customHeight="1">
      <c r="A948" s="147"/>
      <c r="B948" s="147"/>
      <c r="C948" s="147"/>
      <c r="D948" s="147"/>
    </row>
    <row r="949" spans="1:4" s="144" customFormat="1" ht="30" customHeight="1">
      <c r="A949" s="147"/>
      <c r="B949" s="147"/>
      <c r="C949" s="147"/>
      <c r="D949" s="147"/>
    </row>
    <row r="950" spans="1:4" s="144" customFormat="1" ht="30" customHeight="1">
      <c r="A950" s="147"/>
      <c r="B950" s="147"/>
      <c r="C950" s="147"/>
      <c r="D950" s="147"/>
    </row>
    <row r="951" spans="1:4" s="144" customFormat="1" ht="30" customHeight="1">
      <c r="A951" s="147"/>
      <c r="B951" s="147"/>
      <c r="C951" s="147"/>
      <c r="D951" s="147"/>
    </row>
    <row r="952" spans="1:4" s="144" customFormat="1" ht="30" customHeight="1">
      <c r="A952" s="147"/>
      <c r="B952" s="147"/>
      <c r="C952" s="147"/>
      <c r="D952" s="147"/>
    </row>
    <row r="953" spans="1:4" s="144" customFormat="1" ht="30" customHeight="1">
      <c r="A953" s="147"/>
      <c r="B953" s="147"/>
      <c r="C953" s="147"/>
      <c r="D953" s="147"/>
    </row>
    <row r="954" spans="1:4" s="144" customFormat="1" ht="30" customHeight="1">
      <c r="A954" s="147"/>
      <c r="B954" s="147"/>
      <c r="C954" s="147"/>
      <c r="D954" s="147"/>
    </row>
    <row r="955" spans="1:4" s="144" customFormat="1" ht="30" customHeight="1">
      <c r="A955" s="147"/>
      <c r="B955" s="147"/>
      <c r="C955" s="147"/>
      <c r="D955" s="147"/>
    </row>
    <row r="956" spans="1:4" s="144" customFormat="1" ht="30" customHeight="1">
      <c r="A956" s="147"/>
      <c r="B956" s="147"/>
      <c r="C956" s="147"/>
      <c r="D956" s="147"/>
    </row>
    <row r="957" spans="1:4" s="144" customFormat="1" ht="30" customHeight="1">
      <c r="A957" s="147"/>
      <c r="B957" s="147"/>
      <c r="C957" s="147"/>
      <c r="D957" s="147"/>
    </row>
    <row r="958" spans="1:4" s="144" customFormat="1" ht="30" customHeight="1">
      <c r="A958" s="147"/>
      <c r="B958" s="147"/>
      <c r="C958" s="147"/>
      <c r="D958" s="147"/>
    </row>
    <row r="959" spans="1:4" s="144" customFormat="1" ht="30" customHeight="1">
      <c r="A959" s="147"/>
      <c r="B959" s="147"/>
      <c r="C959" s="147"/>
      <c r="D959" s="147"/>
    </row>
    <row r="960" spans="1:4" s="144" customFormat="1" ht="30" customHeight="1">
      <c r="A960" s="147"/>
      <c r="B960" s="147"/>
      <c r="C960" s="147"/>
      <c r="D960" s="147"/>
    </row>
    <row r="961" spans="1:4" s="144" customFormat="1" ht="30" customHeight="1">
      <c r="A961" s="147"/>
      <c r="B961" s="147"/>
      <c r="C961" s="147"/>
      <c r="D961" s="147"/>
    </row>
    <row r="962" spans="1:4" s="144" customFormat="1" ht="30" customHeight="1">
      <c r="A962" s="147"/>
      <c r="B962" s="147"/>
      <c r="C962" s="147"/>
      <c r="D962" s="147"/>
    </row>
    <row r="963" spans="1:4" s="144" customFormat="1" ht="30" customHeight="1">
      <c r="A963" s="147"/>
      <c r="B963" s="147"/>
      <c r="C963" s="147"/>
      <c r="D963" s="147"/>
    </row>
    <row r="964" spans="1:4" s="144" customFormat="1" ht="30" customHeight="1">
      <c r="A964" s="147"/>
      <c r="B964" s="147"/>
      <c r="C964" s="147"/>
      <c r="D964" s="147"/>
    </row>
    <row r="965" spans="1:4" s="144" customFormat="1" ht="30" customHeight="1">
      <c r="A965" s="147"/>
      <c r="B965" s="147"/>
      <c r="C965" s="147"/>
      <c r="D965" s="147"/>
    </row>
    <row r="966" spans="1:4" s="144" customFormat="1" ht="30" customHeight="1">
      <c r="A966" s="147"/>
      <c r="B966" s="147"/>
      <c r="C966" s="147"/>
      <c r="D966" s="147"/>
    </row>
    <row r="967" spans="1:4" s="144" customFormat="1" ht="30" customHeight="1">
      <c r="A967" s="147"/>
      <c r="B967" s="147"/>
      <c r="C967" s="147"/>
      <c r="D967" s="147"/>
    </row>
    <row r="968" spans="1:4" s="144" customFormat="1" ht="30" customHeight="1">
      <c r="A968" s="147"/>
      <c r="B968" s="147"/>
      <c r="C968" s="147"/>
      <c r="D968" s="147"/>
    </row>
    <row r="969" spans="1:4" s="144" customFormat="1" ht="30" customHeight="1">
      <c r="A969" s="147"/>
      <c r="B969" s="147"/>
      <c r="C969" s="147"/>
      <c r="D969" s="147"/>
    </row>
    <row r="970" spans="1:4" s="144" customFormat="1" ht="30" customHeight="1">
      <c r="A970" s="147"/>
      <c r="B970" s="147"/>
      <c r="C970" s="147"/>
      <c r="D970" s="147"/>
    </row>
    <row r="971" spans="1:4" s="144" customFormat="1" ht="30" customHeight="1">
      <c r="A971" s="147"/>
      <c r="B971" s="147"/>
      <c r="C971" s="147"/>
      <c r="D971" s="147"/>
    </row>
    <row r="972" spans="1:4" s="144" customFormat="1" ht="30" customHeight="1">
      <c r="A972" s="147"/>
      <c r="B972" s="147"/>
      <c r="C972" s="147"/>
      <c r="D972" s="147"/>
    </row>
    <row r="973" spans="1:4" s="144" customFormat="1" ht="30" customHeight="1">
      <c r="A973" s="147"/>
      <c r="B973" s="147"/>
      <c r="C973" s="147"/>
      <c r="D973" s="147"/>
    </row>
    <row r="974" spans="1:4" s="144" customFormat="1" ht="30" customHeight="1">
      <c r="A974" s="147"/>
      <c r="B974" s="147"/>
      <c r="C974" s="147"/>
      <c r="D974" s="147"/>
    </row>
    <row r="975" spans="1:4" s="144" customFormat="1" ht="30" customHeight="1">
      <c r="A975" s="147"/>
      <c r="B975" s="147"/>
      <c r="C975" s="147"/>
      <c r="D975" s="147"/>
    </row>
    <row r="976" spans="1:4" s="144" customFormat="1" ht="30" customHeight="1">
      <c r="A976" s="147"/>
      <c r="B976" s="147"/>
      <c r="C976" s="147"/>
      <c r="D976" s="147"/>
    </row>
    <row r="977" spans="1:4" s="144" customFormat="1" ht="30" customHeight="1">
      <c r="A977" s="147"/>
      <c r="B977" s="147"/>
      <c r="C977" s="147"/>
      <c r="D977" s="147"/>
    </row>
    <row r="978" spans="1:4" s="144" customFormat="1" ht="30" customHeight="1">
      <c r="A978" s="147"/>
      <c r="B978" s="147"/>
      <c r="C978" s="147"/>
      <c r="D978" s="147"/>
    </row>
    <row r="979" spans="1:4" s="144" customFormat="1" ht="30" customHeight="1">
      <c r="A979" s="147"/>
      <c r="B979" s="147"/>
      <c r="C979" s="147"/>
      <c r="D979" s="147"/>
    </row>
    <row r="980" spans="1:4" s="144" customFormat="1" ht="30" customHeight="1">
      <c r="A980" s="147"/>
      <c r="B980" s="147"/>
      <c r="C980" s="147"/>
      <c r="D980" s="147"/>
    </row>
    <row r="981" spans="1:4" s="144" customFormat="1" ht="30" customHeight="1">
      <c r="A981" s="147"/>
      <c r="B981" s="147"/>
      <c r="C981" s="147"/>
      <c r="D981" s="147"/>
    </row>
    <row r="982" spans="1:4" s="144" customFormat="1" ht="30" customHeight="1">
      <c r="A982" s="147"/>
      <c r="B982" s="147"/>
      <c r="C982" s="147"/>
      <c r="D982" s="147"/>
    </row>
    <row r="983" spans="1:4" s="144" customFormat="1" ht="30" customHeight="1">
      <c r="A983" s="147"/>
      <c r="B983" s="147"/>
      <c r="C983" s="147"/>
      <c r="D983" s="147"/>
    </row>
    <row r="984" spans="1:4" s="144" customFormat="1" ht="30" customHeight="1">
      <c r="A984" s="147"/>
      <c r="B984" s="147"/>
      <c r="C984" s="147"/>
      <c r="D984" s="147"/>
    </row>
    <row r="985" spans="1:4" s="144" customFormat="1" ht="30" customHeight="1">
      <c r="A985" s="147"/>
      <c r="B985" s="147"/>
      <c r="C985" s="147"/>
      <c r="D985" s="147"/>
    </row>
    <row r="986" spans="1:4" s="144" customFormat="1" ht="30" customHeight="1">
      <c r="A986" s="147"/>
      <c r="B986" s="147"/>
      <c r="C986" s="147"/>
      <c r="D986" s="147"/>
    </row>
    <row r="987" spans="1:4" s="144" customFormat="1" ht="30" customHeight="1">
      <c r="A987" s="147"/>
      <c r="B987" s="147"/>
      <c r="C987" s="147"/>
      <c r="D987" s="147"/>
    </row>
    <row r="988" spans="1:4" s="144" customFormat="1" ht="30" customHeight="1">
      <c r="A988" s="147"/>
      <c r="B988" s="147"/>
      <c r="C988" s="147"/>
      <c r="D988" s="147"/>
    </row>
    <row r="989" spans="1:4" s="144" customFormat="1" ht="30" customHeight="1">
      <c r="A989" s="147"/>
      <c r="B989" s="147"/>
      <c r="C989" s="147"/>
      <c r="D989" s="147"/>
    </row>
    <row r="990" spans="1:4" s="144" customFormat="1" ht="30" customHeight="1">
      <c r="A990" s="147"/>
      <c r="B990" s="147"/>
      <c r="C990" s="147"/>
      <c r="D990" s="147"/>
    </row>
    <row r="991" spans="1:4" s="144" customFormat="1" ht="30" customHeight="1">
      <c r="A991" s="147"/>
      <c r="B991" s="147"/>
      <c r="C991" s="147"/>
      <c r="D991" s="147"/>
    </row>
    <row r="992" spans="1:4" s="144" customFormat="1" ht="30" customHeight="1">
      <c r="A992" s="147"/>
      <c r="B992" s="147"/>
      <c r="C992" s="147"/>
      <c r="D992" s="147"/>
    </row>
    <row r="993" spans="1:4" s="144" customFormat="1" ht="30" customHeight="1">
      <c r="A993" s="147"/>
      <c r="B993" s="147"/>
      <c r="C993" s="147"/>
      <c r="D993" s="147"/>
    </row>
    <row r="994" spans="1:4" s="144" customFormat="1" ht="30" customHeight="1">
      <c r="A994" s="147"/>
      <c r="B994" s="147"/>
      <c r="C994" s="147"/>
      <c r="D994" s="147"/>
    </row>
    <row r="995" spans="1:4" s="144" customFormat="1" ht="30" customHeight="1">
      <c r="A995" s="147"/>
      <c r="B995" s="147"/>
      <c r="C995" s="147"/>
      <c r="D995" s="147"/>
    </row>
    <row r="996" spans="1:4" s="144" customFormat="1" ht="30" customHeight="1">
      <c r="A996" s="147"/>
      <c r="B996" s="147"/>
      <c r="C996" s="147"/>
      <c r="D996" s="147"/>
    </row>
    <row r="997" spans="1:4" s="144" customFormat="1" ht="30" customHeight="1">
      <c r="A997" s="147"/>
      <c r="B997" s="147"/>
      <c r="C997" s="147"/>
      <c r="D997" s="147"/>
    </row>
    <row r="998" spans="1:4" s="144" customFormat="1" ht="30" customHeight="1">
      <c r="A998" s="147"/>
      <c r="B998" s="147"/>
      <c r="C998" s="147"/>
      <c r="D998" s="147"/>
    </row>
    <row r="999" spans="1:4" s="144" customFormat="1" ht="30" customHeight="1">
      <c r="A999" s="147"/>
      <c r="B999" s="147"/>
      <c r="C999" s="147"/>
      <c r="D999" s="147"/>
    </row>
    <row r="1000" spans="1:4" s="144" customFormat="1" ht="30" customHeight="1">
      <c r="A1000" s="147"/>
      <c r="B1000" s="147"/>
      <c r="C1000" s="147"/>
      <c r="D1000" s="147"/>
    </row>
    <row r="1001" spans="1:4" s="144" customFormat="1" ht="30" customHeight="1">
      <c r="A1001" s="147"/>
      <c r="B1001" s="147"/>
      <c r="C1001" s="147"/>
      <c r="D1001" s="147"/>
    </row>
    <row r="1002" spans="1:4" s="144" customFormat="1" ht="30" customHeight="1">
      <c r="A1002" s="147"/>
      <c r="B1002" s="147"/>
      <c r="C1002" s="147"/>
      <c r="D1002" s="147"/>
    </row>
    <row r="1003" spans="1:4" s="144" customFormat="1" ht="30" customHeight="1">
      <c r="A1003" s="147"/>
      <c r="B1003" s="147"/>
      <c r="C1003" s="147"/>
      <c r="D1003" s="147"/>
    </row>
    <row r="1004" spans="1:4" s="144" customFormat="1" ht="30" customHeight="1">
      <c r="A1004" s="147"/>
      <c r="B1004" s="147"/>
      <c r="C1004" s="147"/>
      <c r="D1004" s="147"/>
    </row>
    <row r="1005" spans="1:4" s="144" customFormat="1" ht="30" customHeight="1">
      <c r="A1005" s="147"/>
      <c r="B1005" s="147"/>
      <c r="C1005" s="147"/>
      <c r="D1005" s="147"/>
    </row>
    <row r="1006" spans="1:4" s="144" customFormat="1" ht="30" customHeight="1">
      <c r="A1006" s="147"/>
      <c r="B1006" s="147"/>
      <c r="C1006" s="147"/>
      <c r="D1006" s="147"/>
    </row>
    <row r="1007" spans="1:4" s="144" customFormat="1" ht="30" customHeight="1">
      <c r="A1007" s="147"/>
      <c r="B1007" s="147"/>
      <c r="C1007" s="147"/>
      <c r="D1007" s="147"/>
    </row>
    <row r="1008" spans="1:4" s="144" customFormat="1" ht="30" customHeight="1">
      <c r="A1008" s="147"/>
      <c r="B1008" s="147"/>
      <c r="C1008" s="147"/>
      <c r="D1008" s="147"/>
    </row>
    <row r="1009" spans="1:4" s="144" customFormat="1" ht="30" customHeight="1">
      <c r="A1009" s="147"/>
      <c r="B1009" s="147"/>
      <c r="C1009" s="147"/>
      <c r="D1009" s="147"/>
    </row>
    <row r="1010" spans="1:4" s="144" customFormat="1" ht="30" customHeight="1">
      <c r="A1010" s="147"/>
      <c r="B1010" s="147"/>
      <c r="C1010" s="147"/>
      <c r="D1010" s="147"/>
    </row>
    <row r="1011" spans="1:4" s="144" customFormat="1" ht="30" customHeight="1">
      <c r="A1011" s="147"/>
      <c r="B1011" s="147"/>
      <c r="C1011" s="147"/>
      <c r="D1011" s="147"/>
    </row>
    <row r="1012" spans="1:4" s="144" customFormat="1" ht="30" customHeight="1">
      <c r="A1012" s="147"/>
      <c r="B1012" s="147"/>
      <c r="C1012" s="147"/>
      <c r="D1012" s="147"/>
    </row>
    <row r="1013" spans="1:4" s="144" customFormat="1" ht="30" customHeight="1">
      <c r="A1013" s="147"/>
      <c r="B1013" s="147"/>
      <c r="C1013" s="147"/>
      <c r="D1013" s="147"/>
    </row>
    <row r="1014" spans="1:4" s="144" customFormat="1" ht="30" customHeight="1">
      <c r="A1014" s="147"/>
      <c r="B1014" s="147"/>
      <c r="C1014" s="147"/>
      <c r="D1014" s="147"/>
    </row>
    <row r="1015" spans="1:4" s="144" customFormat="1" ht="30" customHeight="1">
      <c r="A1015" s="147"/>
      <c r="B1015" s="147"/>
      <c r="C1015" s="147"/>
      <c r="D1015" s="147"/>
    </row>
    <row r="1016" spans="1:4" s="144" customFormat="1" ht="30" customHeight="1">
      <c r="A1016" s="147"/>
      <c r="B1016" s="147"/>
      <c r="C1016" s="147"/>
      <c r="D1016" s="147"/>
    </row>
    <row r="1017" spans="1:4" s="144" customFormat="1" ht="30" customHeight="1">
      <c r="A1017" s="147"/>
      <c r="B1017" s="147"/>
      <c r="C1017" s="147"/>
      <c r="D1017" s="147"/>
    </row>
    <row r="1018" spans="1:4" s="144" customFormat="1" ht="30" customHeight="1">
      <c r="A1018" s="147"/>
      <c r="B1018" s="147"/>
      <c r="C1018" s="147"/>
      <c r="D1018" s="147"/>
    </row>
    <row r="1019" spans="1:4" s="144" customFormat="1" ht="30" customHeight="1">
      <c r="A1019" s="147"/>
      <c r="B1019" s="147"/>
      <c r="C1019" s="147"/>
      <c r="D1019" s="147"/>
    </row>
    <row r="1020" spans="1:4" s="144" customFormat="1" ht="30" customHeight="1">
      <c r="A1020" s="147"/>
      <c r="B1020" s="147"/>
      <c r="C1020" s="147"/>
      <c r="D1020" s="147"/>
    </row>
    <row r="1021" spans="1:4" s="144" customFormat="1" ht="30" customHeight="1">
      <c r="A1021" s="147"/>
      <c r="B1021" s="147"/>
      <c r="C1021" s="147"/>
      <c r="D1021" s="147"/>
    </row>
    <row r="1022" spans="1:4" s="144" customFormat="1" ht="30" customHeight="1">
      <c r="A1022" s="147"/>
      <c r="B1022" s="147"/>
      <c r="C1022" s="147"/>
      <c r="D1022" s="147"/>
    </row>
    <row r="1023" spans="1:4" s="144" customFormat="1" ht="30" customHeight="1">
      <c r="A1023" s="147"/>
      <c r="B1023" s="147"/>
      <c r="C1023" s="147"/>
      <c r="D1023" s="147"/>
    </row>
    <row r="1024" spans="1:4" s="144" customFormat="1" ht="30" customHeight="1">
      <c r="A1024" s="147"/>
      <c r="B1024" s="147"/>
      <c r="C1024" s="147"/>
      <c r="D1024" s="147"/>
    </row>
    <row r="1025" spans="1:4" s="144" customFormat="1" ht="30" customHeight="1">
      <c r="A1025" s="147"/>
      <c r="B1025" s="147"/>
      <c r="C1025" s="147"/>
      <c r="D1025" s="147"/>
    </row>
    <row r="1026" spans="1:4" s="144" customFormat="1" ht="30" customHeight="1">
      <c r="A1026" s="147"/>
      <c r="B1026" s="147"/>
      <c r="C1026" s="147"/>
      <c r="D1026" s="147"/>
    </row>
    <row r="1027" spans="1:4" s="144" customFormat="1" ht="30" customHeight="1">
      <c r="A1027" s="147"/>
      <c r="B1027" s="147"/>
      <c r="C1027" s="147"/>
      <c r="D1027" s="147"/>
    </row>
    <row r="1028" spans="1:4" s="144" customFormat="1" ht="30" customHeight="1">
      <c r="A1028" s="147"/>
      <c r="B1028" s="147"/>
      <c r="C1028" s="147"/>
      <c r="D1028" s="147"/>
    </row>
    <row r="1029" spans="1:4" s="144" customFormat="1" ht="30" customHeight="1">
      <c r="A1029" s="147"/>
      <c r="B1029" s="147"/>
      <c r="C1029" s="147"/>
      <c r="D1029" s="147"/>
    </row>
    <row r="1030" spans="1:4" s="144" customFormat="1" ht="30" customHeight="1">
      <c r="A1030" s="147"/>
      <c r="B1030" s="147"/>
      <c r="C1030" s="147"/>
      <c r="D1030" s="147"/>
    </row>
    <row r="1031" spans="1:4" s="144" customFormat="1" ht="30" customHeight="1">
      <c r="A1031" s="147"/>
      <c r="B1031" s="147"/>
      <c r="C1031" s="147"/>
      <c r="D1031" s="147"/>
    </row>
    <row r="1032" spans="1:4" s="144" customFormat="1" ht="30" customHeight="1">
      <c r="A1032" s="147"/>
      <c r="B1032" s="147"/>
      <c r="C1032" s="147"/>
      <c r="D1032" s="147"/>
    </row>
    <row r="1033" spans="1:4" s="144" customFormat="1" ht="30" customHeight="1">
      <c r="A1033" s="147"/>
      <c r="B1033" s="147"/>
      <c r="C1033" s="147"/>
      <c r="D1033" s="147"/>
    </row>
    <row r="1034" spans="1:4" s="144" customFormat="1" ht="30" customHeight="1">
      <c r="A1034" s="147"/>
      <c r="B1034" s="147"/>
      <c r="C1034" s="147"/>
      <c r="D1034" s="147"/>
    </row>
    <row r="1035" spans="1:4" s="144" customFormat="1" ht="30" customHeight="1">
      <c r="A1035" s="147"/>
      <c r="B1035" s="147"/>
      <c r="C1035" s="147"/>
      <c r="D1035" s="147"/>
    </row>
    <row r="1036" spans="1:4" s="144" customFormat="1" ht="30" customHeight="1">
      <c r="A1036" s="147"/>
      <c r="B1036" s="147"/>
      <c r="C1036" s="147"/>
      <c r="D1036" s="147"/>
    </row>
    <row r="1037" spans="1:4" s="144" customFormat="1" ht="30" customHeight="1">
      <c r="A1037" s="147"/>
      <c r="B1037" s="147"/>
      <c r="C1037" s="147"/>
      <c r="D1037" s="147"/>
    </row>
    <row r="1038" spans="1:4" s="144" customFormat="1" ht="30" customHeight="1">
      <c r="A1038" s="147"/>
      <c r="B1038" s="147"/>
      <c r="C1038" s="147"/>
      <c r="D1038" s="147"/>
    </row>
  </sheetData>
  <sheetProtection/>
  <mergeCells count="1">
    <mergeCell ref="A2:C3"/>
  </mergeCells>
  <printOptions/>
  <pageMargins left="0.28" right="0.16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2" max="2" width="16.75390625" style="0" customWidth="1"/>
    <col min="3" max="3" width="27.50390625" style="0" customWidth="1"/>
  </cols>
  <sheetData>
    <row r="1" ht="27" customHeight="1">
      <c r="A1" t="s">
        <v>623</v>
      </c>
    </row>
    <row r="2" spans="1:4" ht="27" customHeight="1">
      <c r="A2" s="133" t="s">
        <v>624</v>
      </c>
      <c r="B2" s="133"/>
      <c r="C2" s="133"/>
      <c r="D2" s="134"/>
    </row>
    <row r="3" spans="1:4" ht="27" customHeight="1">
      <c r="A3" s="135"/>
      <c r="B3" s="135"/>
      <c r="C3" s="136"/>
      <c r="D3" s="137"/>
    </row>
    <row r="4" spans="1:4" ht="27" customHeight="1">
      <c r="A4" s="138" t="s">
        <v>625</v>
      </c>
      <c r="B4" s="139" t="s">
        <v>626</v>
      </c>
      <c r="C4" s="139" t="s">
        <v>97</v>
      </c>
      <c r="D4" s="140"/>
    </row>
    <row r="5" spans="1:4" ht="27" customHeight="1">
      <c r="A5" s="138"/>
      <c r="B5" s="139"/>
      <c r="C5" s="139"/>
      <c r="D5" s="141"/>
    </row>
    <row r="6" spans="1:3" ht="27" customHeight="1">
      <c r="A6" s="142"/>
      <c r="B6" s="143" t="s">
        <v>627</v>
      </c>
      <c r="C6" s="142"/>
    </row>
    <row r="8" ht="18" customHeight="1">
      <c r="A8" t="s">
        <v>628</v>
      </c>
    </row>
  </sheetData>
  <sheetProtection/>
  <mergeCells count="5">
    <mergeCell ref="A2:C2"/>
    <mergeCell ref="A3:B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130" zoomScaleNormal="130" workbookViewId="0" topLeftCell="A1">
      <selection activeCell="G13" sqref="G13"/>
    </sheetView>
  </sheetViews>
  <sheetFormatPr defaultColWidth="9.00390625" defaultRowHeight="22.5" customHeight="1"/>
  <cols>
    <col min="1" max="4" width="4.125" style="116" customWidth="1"/>
    <col min="5" max="5" width="26.625" style="114" customWidth="1"/>
    <col min="6" max="6" width="11.25390625" style="116" customWidth="1"/>
    <col min="7" max="7" width="35.00390625" style="114" customWidth="1"/>
    <col min="8" max="16384" width="9.00390625" style="114" customWidth="1"/>
  </cols>
  <sheetData>
    <row r="1" ht="22.5" customHeight="1">
      <c r="A1" s="116" t="s">
        <v>629</v>
      </c>
    </row>
    <row r="2" spans="1:7" s="114" customFormat="1" ht="32.25" customHeight="1">
      <c r="A2" s="117" t="s">
        <v>630</v>
      </c>
      <c r="B2" s="117"/>
      <c r="C2" s="117"/>
      <c r="D2" s="117"/>
      <c r="E2" s="117"/>
      <c r="F2" s="117"/>
      <c r="G2" s="117"/>
    </row>
    <row r="3" spans="1:7" s="115" customFormat="1" ht="31.5" customHeight="1">
      <c r="A3" s="118"/>
      <c r="B3" s="118"/>
      <c r="C3" s="118"/>
      <c r="F3" s="119"/>
      <c r="G3" s="120" t="s">
        <v>22</v>
      </c>
    </row>
    <row r="4" spans="1:7" s="114" customFormat="1" ht="22.5" customHeight="1">
      <c r="A4" s="121" t="s">
        <v>23</v>
      </c>
      <c r="B4" s="122"/>
      <c r="C4" s="122"/>
      <c r="D4" s="123"/>
      <c r="E4" s="124" t="s">
        <v>24</v>
      </c>
      <c r="F4" s="125" t="s">
        <v>620</v>
      </c>
      <c r="G4" s="124" t="s">
        <v>631</v>
      </c>
    </row>
    <row r="5" spans="1:7" s="114" customFormat="1" ht="22.5" customHeight="1">
      <c r="A5" s="124" t="s">
        <v>26</v>
      </c>
      <c r="B5" s="124" t="s">
        <v>27</v>
      </c>
      <c r="C5" s="124" t="s">
        <v>28</v>
      </c>
      <c r="D5" s="124" t="s">
        <v>632</v>
      </c>
      <c r="E5" s="124"/>
      <c r="F5" s="126"/>
      <c r="G5" s="124"/>
    </row>
    <row r="6" spans="1:7" s="114" customFormat="1" ht="22.5" customHeight="1">
      <c r="A6" s="127" t="s">
        <v>58</v>
      </c>
      <c r="B6" s="127"/>
      <c r="C6" s="127"/>
      <c r="D6" s="127"/>
      <c r="E6" s="128" t="s">
        <v>59</v>
      </c>
      <c r="F6" s="129">
        <f>F7</f>
        <v>150000</v>
      </c>
      <c r="G6" s="130"/>
    </row>
    <row r="7" spans="1:7" s="114" customFormat="1" ht="22.5" customHeight="1">
      <c r="A7" s="127"/>
      <c r="B7" s="127" t="s">
        <v>32</v>
      </c>
      <c r="C7" s="127"/>
      <c r="D7" s="127"/>
      <c r="E7" s="131" t="s">
        <v>633</v>
      </c>
      <c r="F7" s="129">
        <f>F8+F11+F12</f>
        <v>150000</v>
      </c>
      <c r="G7" s="130"/>
    </row>
    <row r="8" spans="1:7" s="114" customFormat="1" ht="22.5" customHeight="1">
      <c r="A8" s="127"/>
      <c r="B8" s="127"/>
      <c r="C8" s="127" t="s">
        <v>634</v>
      </c>
      <c r="D8" s="127"/>
      <c r="E8" s="130" t="s">
        <v>635</v>
      </c>
      <c r="F8" s="124">
        <f>F9+F10</f>
        <v>130000</v>
      </c>
      <c r="G8" s="130"/>
    </row>
    <row r="9" spans="1:7" s="114" customFormat="1" ht="22.5" customHeight="1">
      <c r="A9" s="127"/>
      <c r="B9" s="127"/>
      <c r="C9" s="127"/>
      <c r="D9" s="127" t="s">
        <v>32</v>
      </c>
      <c r="E9" s="130" t="s">
        <v>636</v>
      </c>
      <c r="F9" s="124">
        <v>100000</v>
      </c>
      <c r="G9" s="130"/>
    </row>
    <row r="10" spans="1:7" s="114" customFormat="1" ht="22.5" customHeight="1">
      <c r="A10" s="127"/>
      <c r="B10" s="127"/>
      <c r="C10" s="127"/>
      <c r="D10" s="127" t="s">
        <v>75</v>
      </c>
      <c r="E10" s="130" t="s">
        <v>637</v>
      </c>
      <c r="F10" s="124">
        <v>30000</v>
      </c>
      <c r="G10" s="130"/>
    </row>
    <row r="11" spans="1:7" s="114" customFormat="1" ht="22.5" customHeight="1">
      <c r="A11" s="127"/>
      <c r="B11" s="127"/>
      <c r="C11" s="127" t="s">
        <v>638</v>
      </c>
      <c r="D11" s="127"/>
      <c r="E11" s="130" t="s">
        <v>639</v>
      </c>
      <c r="F11" s="124">
        <v>1000</v>
      </c>
      <c r="G11" s="130"/>
    </row>
    <row r="12" spans="1:7" s="114" customFormat="1" ht="22.5" customHeight="1">
      <c r="A12" s="127"/>
      <c r="B12" s="127"/>
      <c r="C12" s="127" t="s">
        <v>75</v>
      </c>
      <c r="D12" s="127"/>
      <c r="E12" s="130" t="s">
        <v>640</v>
      </c>
      <c r="F12" s="124">
        <v>19000</v>
      </c>
      <c r="G12" s="130"/>
    </row>
    <row r="13" spans="1:7" s="114" customFormat="1" ht="22.5" customHeight="1">
      <c r="A13" s="127" t="s">
        <v>641</v>
      </c>
      <c r="B13" s="127"/>
      <c r="C13" s="127"/>
      <c r="D13" s="127"/>
      <c r="E13" s="130" t="s">
        <v>642</v>
      </c>
      <c r="F13" s="124">
        <f>F15+F14</f>
        <v>23000</v>
      </c>
      <c r="G13" s="130"/>
    </row>
    <row r="14" spans="1:7" s="114" customFormat="1" ht="22.5" customHeight="1">
      <c r="A14" s="127"/>
      <c r="B14" s="127" t="s">
        <v>35</v>
      </c>
      <c r="C14" s="127" t="s">
        <v>32</v>
      </c>
      <c r="D14" s="127"/>
      <c r="E14" s="130" t="s">
        <v>643</v>
      </c>
      <c r="F14" s="124"/>
      <c r="G14" s="130"/>
    </row>
    <row r="15" spans="1:7" s="114" customFormat="1" ht="22.5" customHeight="1">
      <c r="A15" s="127"/>
      <c r="B15" s="127" t="s">
        <v>160</v>
      </c>
      <c r="C15" s="127"/>
      <c r="D15" s="127"/>
      <c r="E15" s="130" t="s">
        <v>644</v>
      </c>
      <c r="F15" s="124">
        <v>23000</v>
      </c>
      <c r="G15" s="130"/>
    </row>
    <row r="16" spans="1:7" s="114" customFormat="1" ht="22.5" customHeight="1">
      <c r="A16" s="127"/>
      <c r="B16" s="127"/>
      <c r="C16" s="127"/>
      <c r="D16" s="127"/>
      <c r="E16" s="132" t="s">
        <v>645</v>
      </c>
      <c r="F16" s="129">
        <f>F6+F13</f>
        <v>173000</v>
      </c>
      <c r="G16" s="130"/>
    </row>
    <row r="17" spans="1:6" s="114" customFormat="1" ht="22.5" customHeight="1">
      <c r="A17" s="116"/>
      <c r="B17" s="116"/>
      <c r="C17" s="116"/>
      <c r="D17" s="116"/>
      <c r="F17" s="116"/>
    </row>
    <row r="18" spans="1:6" s="114" customFormat="1" ht="22.5" customHeight="1">
      <c r="A18" s="116"/>
      <c r="B18" s="116"/>
      <c r="C18" s="116"/>
      <c r="D18" s="116"/>
      <c r="F18" s="116"/>
    </row>
    <row r="19" spans="1:6" s="114" customFormat="1" ht="22.5" customHeight="1">
      <c r="A19" s="116"/>
      <c r="B19" s="116"/>
      <c r="C19" s="116"/>
      <c r="D19" s="116"/>
      <c r="F19" s="116"/>
    </row>
    <row r="20" spans="1:6" s="114" customFormat="1" ht="22.5" customHeight="1">
      <c r="A20" s="116"/>
      <c r="B20" s="116"/>
      <c r="C20" s="116"/>
      <c r="D20" s="116"/>
      <c r="F20" s="116"/>
    </row>
    <row r="21" spans="1:6" s="114" customFormat="1" ht="22.5" customHeight="1">
      <c r="A21" s="116"/>
      <c r="B21" s="116"/>
      <c r="C21" s="116"/>
      <c r="D21" s="116"/>
      <c r="F21" s="116"/>
    </row>
    <row r="22" spans="1:6" s="114" customFormat="1" ht="22.5" customHeight="1">
      <c r="A22" s="116"/>
      <c r="B22" s="116"/>
      <c r="C22" s="116"/>
      <c r="D22" s="116"/>
      <c r="F22" s="116"/>
    </row>
    <row r="23" spans="1:6" s="114" customFormat="1" ht="22.5" customHeight="1">
      <c r="A23" s="116"/>
      <c r="B23" s="116"/>
      <c r="C23" s="116"/>
      <c r="D23" s="116"/>
      <c r="F23" s="116"/>
    </row>
    <row r="24" spans="1:6" s="114" customFormat="1" ht="22.5" customHeight="1">
      <c r="A24" s="116"/>
      <c r="B24" s="116"/>
      <c r="C24" s="116"/>
      <c r="D24" s="116"/>
      <c r="F24" s="116"/>
    </row>
    <row r="25" spans="1:6" s="114" customFormat="1" ht="22.5" customHeight="1">
      <c r="A25" s="116"/>
      <c r="B25" s="116"/>
      <c r="C25" s="116"/>
      <c r="D25" s="116"/>
      <c r="F25" s="116"/>
    </row>
    <row r="26" spans="1:6" s="114" customFormat="1" ht="22.5" customHeight="1">
      <c r="A26" s="116"/>
      <c r="B26" s="116"/>
      <c r="C26" s="116"/>
      <c r="D26" s="116"/>
      <c r="F26" s="116"/>
    </row>
    <row r="27" spans="1:6" s="114" customFormat="1" ht="22.5" customHeight="1">
      <c r="A27" s="116"/>
      <c r="B27" s="116"/>
      <c r="C27" s="116"/>
      <c r="D27" s="116"/>
      <c r="F27" s="116"/>
    </row>
    <row r="28" spans="1:6" s="114" customFormat="1" ht="22.5" customHeight="1">
      <c r="A28" s="116"/>
      <c r="B28" s="116"/>
      <c r="C28" s="116"/>
      <c r="D28" s="116"/>
      <c r="F28" s="116"/>
    </row>
    <row r="29" spans="1:6" s="114" customFormat="1" ht="22.5" customHeight="1">
      <c r="A29" s="116"/>
      <c r="B29" s="116"/>
      <c r="C29" s="116"/>
      <c r="D29" s="116"/>
      <c r="F29" s="116"/>
    </row>
    <row r="30" spans="1:6" s="114" customFormat="1" ht="22.5" customHeight="1">
      <c r="A30" s="116"/>
      <c r="B30" s="116"/>
      <c r="C30" s="116"/>
      <c r="D30" s="116"/>
      <c r="F30" s="116"/>
    </row>
    <row r="31" spans="1:6" s="114" customFormat="1" ht="22.5" customHeight="1">
      <c r="A31" s="116"/>
      <c r="B31" s="116"/>
      <c r="C31" s="116"/>
      <c r="D31" s="116"/>
      <c r="F31" s="116"/>
    </row>
    <row r="32" spans="1:6" s="114" customFormat="1" ht="22.5" customHeight="1">
      <c r="A32" s="116"/>
      <c r="B32" s="116"/>
      <c r="C32" s="116"/>
      <c r="D32" s="116"/>
      <c r="F32" s="116"/>
    </row>
    <row r="33" spans="1:6" s="114" customFormat="1" ht="22.5" customHeight="1">
      <c r="A33" s="116"/>
      <c r="B33" s="116"/>
      <c r="C33" s="116"/>
      <c r="D33" s="116"/>
      <c r="F33" s="116"/>
    </row>
    <row r="34" spans="1:6" s="114" customFormat="1" ht="22.5" customHeight="1">
      <c r="A34" s="116"/>
      <c r="B34" s="116"/>
      <c r="C34" s="116"/>
      <c r="D34" s="116"/>
      <c r="F34" s="116"/>
    </row>
    <row r="35" spans="1:6" s="114" customFormat="1" ht="22.5" customHeight="1">
      <c r="A35" s="116"/>
      <c r="B35" s="116"/>
      <c r="C35" s="116"/>
      <c r="D35" s="116"/>
      <c r="F35" s="116"/>
    </row>
    <row r="36" spans="1:6" s="114" customFormat="1" ht="22.5" customHeight="1">
      <c r="A36" s="116"/>
      <c r="B36" s="116"/>
      <c r="C36" s="116"/>
      <c r="D36" s="116"/>
      <c r="F36" s="116"/>
    </row>
    <row r="37" spans="1:6" s="114" customFormat="1" ht="22.5" customHeight="1">
      <c r="A37" s="116"/>
      <c r="B37" s="116"/>
      <c r="C37" s="116"/>
      <c r="D37" s="116"/>
      <c r="F37" s="116"/>
    </row>
    <row r="38" spans="1:6" s="114" customFormat="1" ht="22.5" customHeight="1">
      <c r="A38" s="116"/>
      <c r="B38" s="116"/>
      <c r="C38" s="116"/>
      <c r="D38" s="116"/>
      <c r="F38" s="116"/>
    </row>
    <row r="39" spans="1:6" s="114" customFormat="1" ht="22.5" customHeight="1">
      <c r="A39" s="116"/>
      <c r="B39" s="116"/>
      <c r="C39" s="116"/>
      <c r="D39" s="116"/>
      <c r="F39" s="116"/>
    </row>
    <row r="40" spans="1:6" s="114" customFormat="1" ht="22.5" customHeight="1">
      <c r="A40" s="116"/>
      <c r="B40" s="116"/>
      <c r="C40" s="116"/>
      <c r="D40" s="116"/>
      <c r="F40" s="116"/>
    </row>
  </sheetData>
  <sheetProtection/>
  <mergeCells count="6">
    <mergeCell ref="A2:G2"/>
    <mergeCell ref="A3:C3"/>
    <mergeCell ref="A4:D4"/>
    <mergeCell ref="E4:E5"/>
    <mergeCell ref="F4:F5"/>
    <mergeCell ref="G4:G5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showZeros="0" zoomScale="115" zoomScaleNormal="115" workbookViewId="0" topLeftCell="A7">
      <selection activeCell="F31" sqref="A4:F31"/>
    </sheetView>
  </sheetViews>
  <sheetFormatPr defaultColWidth="9.00390625" defaultRowHeight="19.5" customHeight="1"/>
  <cols>
    <col min="1" max="1" width="4.75390625" style="21" customWidth="1"/>
    <col min="2" max="2" width="3.25390625" style="95" customWidth="1"/>
    <col min="3" max="3" width="4.875" style="95" customWidth="1"/>
    <col min="4" max="4" width="23.00390625" style="16" customWidth="1"/>
    <col min="5" max="5" width="14.125" style="21" customWidth="1"/>
    <col min="6" max="6" width="54.00390625" style="16" customWidth="1"/>
    <col min="7" max="7" width="16.625" style="21" customWidth="1"/>
    <col min="8" max="16384" width="9.00390625" style="21" customWidth="1"/>
  </cols>
  <sheetData>
    <row r="1" ht="19.5" customHeight="1">
      <c r="A1" s="21" t="s">
        <v>646</v>
      </c>
    </row>
    <row r="2" spans="1:6" s="21" customFormat="1" ht="27.75" customHeight="1">
      <c r="A2" s="96" t="s">
        <v>647</v>
      </c>
      <c r="B2" s="96"/>
      <c r="C2" s="96"/>
      <c r="D2" s="96"/>
      <c r="E2" s="96"/>
      <c r="F2" s="96"/>
    </row>
    <row r="3" spans="1:6" s="94" customFormat="1" ht="23.25" customHeight="1">
      <c r="A3" s="97"/>
      <c r="B3" s="97"/>
      <c r="C3" s="97"/>
      <c r="D3" s="98"/>
      <c r="F3" s="99" t="s">
        <v>22</v>
      </c>
    </row>
    <row r="4" spans="1:6" s="21" customFormat="1" ht="18" customHeight="1">
      <c r="A4" s="100" t="s">
        <v>23</v>
      </c>
      <c r="B4" s="100"/>
      <c r="C4" s="100"/>
      <c r="D4" s="100" t="s">
        <v>96</v>
      </c>
      <c r="E4" s="100" t="s">
        <v>25</v>
      </c>
      <c r="F4" s="100" t="s">
        <v>648</v>
      </c>
    </row>
    <row r="5" spans="1:6" s="21" customFormat="1" ht="19.5" customHeight="1">
      <c r="A5" s="100" t="s">
        <v>26</v>
      </c>
      <c r="B5" s="101" t="s">
        <v>27</v>
      </c>
      <c r="C5" s="101" t="s">
        <v>28</v>
      </c>
      <c r="D5" s="100"/>
      <c r="E5" s="100"/>
      <c r="F5" s="100"/>
    </row>
    <row r="6" spans="1:6" s="21" customFormat="1" ht="19.5" customHeight="1">
      <c r="A6" s="102">
        <v>208</v>
      </c>
      <c r="B6" s="101"/>
      <c r="C6" s="101"/>
      <c r="D6" s="103" t="s">
        <v>111</v>
      </c>
      <c r="E6" s="100"/>
      <c r="F6" s="100"/>
    </row>
    <row r="7" spans="1:6" s="21" customFormat="1" ht="19.5" customHeight="1">
      <c r="A7" s="100"/>
      <c r="B7" s="101" t="s">
        <v>66</v>
      </c>
      <c r="C7" s="101"/>
      <c r="D7" s="104" t="s">
        <v>649</v>
      </c>
      <c r="E7" s="100"/>
      <c r="F7" s="100"/>
    </row>
    <row r="8" spans="1:6" s="21" customFormat="1" ht="19.5" customHeight="1">
      <c r="A8" s="100"/>
      <c r="B8" s="101"/>
      <c r="C8" s="101"/>
      <c r="D8" s="104" t="s">
        <v>650</v>
      </c>
      <c r="E8" s="100"/>
      <c r="F8" s="104"/>
    </row>
    <row r="9" spans="1:6" s="21" customFormat="1" ht="19.5" customHeight="1">
      <c r="A9" s="102">
        <v>212</v>
      </c>
      <c r="B9" s="105"/>
      <c r="C9" s="105"/>
      <c r="D9" s="106" t="s">
        <v>651</v>
      </c>
      <c r="E9" s="107">
        <f>E10+E18</f>
        <v>91000</v>
      </c>
      <c r="F9" s="106"/>
    </row>
    <row r="10" spans="1:6" s="21" customFormat="1" ht="19.5" customHeight="1">
      <c r="A10" s="100"/>
      <c r="B10" s="101" t="s">
        <v>160</v>
      </c>
      <c r="C10" s="101"/>
      <c r="D10" s="108" t="s">
        <v>652</v>
      </c>
      <c r="E10" s="109">
        <f>E11+E12+E13+E14+E15+E17+E16</f>
        <v>90000</v>
      </c>
      <c r="F10" s="108"/>
    </row>
    <row r="11" spans="1:6" s="21" customFormat="1" ht="19.5" customHeight="1">
      <c r="A11" s="100"/>
      <c r="B11" s="101"/>
      <c r="C11" s="101" t="s">
        <v>653</v>
      </c>
      <c r="D11" s="108" t="s">
        <v>654</v>
      </c>
      <c r="E11" s="109">
        <v>25000</v>
      </c>
      <c r="F11" s="108"/>
    </row>
    <row r="12" spans="1:6" s="21" customFormat="1" ht="19.5" customHeight="1">
      <c r="A12" s="100"/>
      <c r="B12" s="101"/>
      <c r="C12" s="101" t="s">
        <v>655</v>
      </c>
      <c r="D12" s="108" t="s">
        <v>656</v>
      </c>
      <c r="E12" s="109">
        <v>12000</v>
      </c>
      <c r="F12" s="108"/>
    </row>
    <row r="13" spans="1:6" s="21" customFormat="1" ht="19.5" customHeight="1">
      <c r="A13" s="100"/>
      <c r="B13" s="101"/>
      <c r="C13" s="101" t="s">
        <v>165</v>
      </c>
      <c r="D13" s="108" t="s">
        <v>657</v>
      </c>
      <c r="E13" s="109"/>
      <c r="F13" s="108"/>
    </row>
    <row r="14" spans="1:6" s="21" customFormat="1" ht="19.5" customHeight="1">
      <c r="A14" s="100"/>
      <c r="B14" s="101"/>
      <c r="C14" s="101" t="s">
        <v>658</v>
      </c>
      <c r="D14" s="108" t="s">
        <v>659</v>
      </c>
      <c r="E14" s="109">
        <v>3000</v>
      </c>
      <c r="F14" s="108" t="s">
        <v>660</v>
      </c>
    </row>
    <row r="15" spans="1:6" s="21" customFormat="1" ht="19.5" customHeight="1">
      <c r="A15" s="100"/>
      <c r="B15" s="101"/>
      <c r="C15" s="101" t="s">
        <v>39</v>
      </c>
      <c r="D15" s="108" t="s">
        <v>661</v>
      </c>
      <c r="E15" s="109"/>
      <c r="F15" s="108"/>
    </row>
    <row r="16" spans="1:6" s="21" customFormat="1" ht="19.5" customHeight="1">
      <c r="A16" s="100"/>
      <c r="B16" s="101"/>
      <c r="C16" s="101" t="s">
        <v>43</v>
      </c>
      <c r="D16" s="108" t="s">
        <v>662</v>
      </c>
      <c r="E16" s="109"/>
      <c r="F16" s="108"/>
    </row>
    <row r="17" spans="1:6" s="21" customFormat="1" ht="70.5" customHeight="1">
      <c r="A17" s="100"/>
      <c r="B17" s="101"/>
      <c r="C17" s="101" t="s">
        <v>75</v>
      </c>
      <c r="D17" s="108" t="s">
        <v>663</v>
      </c>
      <c r="E17" s="109">
        <f>24900+4272+1500+19328</f>
        <v>50000</v>
      </c>
      <c r="F17" s="108" t="s">
        <v>664</v>
      </c>
    </row>
    <row r="18" spans="1:6" s="21" customFormat="1" ht="19.5" customHeight="1">
      <c r="A18" s="100"/>
      <c r="B18" s="101" t="s">
        <v>665</v>
      </c>
      <c r="C18" s="101"/>
      <c r="D18" s="104" t="s">
        <v>666</v>
      </c>
      <c r="E18" s="109">
        <f>E19+E20</f>
        <v>1000</v>
      </c>
      <c r="F18" s="108"/>
    </row>
    <row r="19" spans="1:6" s="21" customFormat="1" ht="19.5" customHeight="1">
      <c r="A19" s="100"/>
      <c r="B19" s="101"/>
      <c r="C19" s="101" t="s">
        <v>32</v>
      </c>
      <c r="D19" s="108" t="s">
        <v>667</v>
      </c>
      <c r="E19" s="109">
        <v>675</v>
      </c>
      <c r="F19" s="108" t="s">
        <v>668</v>
      </c>
    </row>
    <row r="20" spans="1:6" s="21" customFormat="1" ht="19.5" customHeight="1">
      <c r="A20" s="100"/>
      <c r="B20" s="101"/>
      <c r="C20" s="101" t="s">
        <v>75</v>
      </c>
      <c r="D20" s="108" t="s">
        <v>669</v>
      </c>
      <c r="E20" s="109">
        <v>325</v>
      </c>
      <c r="F20" s="108" t="s">
        <v>670</v>
      </c>
    </row>
    <row r="21" spans="1:6" s="21" customFormat="1" ht="19.5" customHeight="1">
      <c r="A21" s="102">
        <v>229</v>
      </c>
      <c r="B21" s="105"/>
      <c r="C21" s="105"/>
      <c r="D21" s="106" t="s">
        <v>135</v>
      </c>
      <c r="E21" s="107">
        <f>E22+E23+E24</f>
        <v>41900</v>
      </c>
      <c r="F21" s="106"/>
    </row>
    <row r="22" spans="1:6" s="21" customFormat="1" ht="19.5" customHeight="1">
      <c r="A22" s="100"/>
      <c r="B22" s="101" t="s">
        <v>35</v>
      </c>
      <c r="C22" s="101"/>
      <c r="D22" s="108" t="s">
        <v>671</v>
      </c>
      <c r="E22" s="109">
        <v>41900</v>
      </c>
      <c r="F22" s="108" t="s">
        <v>672</v>
      </c>
    </row>
    <row r="23" spans="1:6" s="21" customFormat="1" ht="19.5" customHeight="1">
      <c r="A23" s="100"/>
      <c r="B23" s="101" t="s">
        <v>673</v>
      </c>
      <c r="C23" s="101" t="s">
        <v>37</v>
      </c>
      <c r="D23" s="108" t="s">
        <v>674</v>
      </c>
      <c r="E23" s="109"/>
      <c r="F23" s="108"/>
    </row>
    <row r="24" spans="1:6" s="21" customFormat="1" ht="19.5" customHeight="1">
      <c r="A24" s="100"/>
      <c r="B24" s="101" t="s">
        <v>673</v>
      </c>
      <c r="C24" s="101" t="s">
        <v>75</v>
      </c>
      <c r="D24" s="108" t="s">
        <v>675</v>
      </c>
      <c r="E24" s="109"/>
      <c r="F24" s="108"/>
    </row>
    <row r="25" spans="1:6" s="21" customFormat="1" ht="19.5" customHeight="1">
      <c r="A25" s="102"/>
      <c r="B25" s="105"/>
      <c r="C25" s="105"/>
      <c r="D25" s="106" t="s">
        <v>676</v>
      </c>
      <c r="E25" s="107">
        <f>E6+E9+E21</f>
        <v>132900</v>
      </c>
      <c r="F25" s="106"/>
    </row>
    <row r="26" spans="1:6" s="21" customFormat="1" ht="19.5" customHeight="1">
      <c r="A26" s="110"/>
      <c r="B26" s="111"/>
      <c r="C26" s="111"/>
      <c r="D26" s="112" t="s">
        <v>677</v>
      </c>
      <c r="E26" s="107">
        <f>E27+E28</f>
        <v>100</v>
      </c>
      <c r="F26" s="113"/>
    </row>
    <row r="27" spans="1:6" s="21" customFormat="1" ht="19.5" customHeight="1">
      <c r="A27" s="110"/>
      <c r="B27" s="111"/>
      <c r="C27" s="111"/>
      <c r="D27" s="110" t="s">
        <v>678</v>
      </c>
      <c r="E27" s="110">
        <v>100</v>
      </c>
      <c r="F27" s="113" t="s">
        <v>679</v>
      </c>
    </row>
    <row r="28" spans="1:6" s="21" customFormat="1" ht="19.5" customHeight="1">
      <c r="A28" s="110"/>
      <c r="B28" s="111"/>
      <c r="C28" s="111"/>
      <c r="D28" s="110" t="s">
        <v>680</v>
      </c>
      <c r="E28" s="110"/>
      <c r="F28" s="113"/>
    </row>
    <row r="29" spans="1:6" s="21" customFormat="1" ht="19.5" customHeight="1">
      <c r="A29" s="110"/>
      <c r="B29" s="111"/>
      <c r="C29" s="111"/>
      <c r="D29" s="112" t="s">
        <v>681</v>
      </c>
      <c r="E29" s="107">
        <f>E30</f>
        <v>40000</v>
      </c>
      <c r="F29" s="113"/>
    </row>
    <row r="30" spans="1:6" s="21" customFormat="1" ht="19.5" customHeight="1">
      <c r="A30" s="110"/>
      <c r="B30" s="111"/>
      <c r="C30" s="111"/>
      <c r="D30" s="110" t="s">
        <v>682</v>
      </c>
      <c r="E30" s="109">
        <v>40000</v>
      </c>
      <c r="F30" s="113"/>
    </row>
    <row r="31" spans="1:6" s="21" customFormat="1" ht="19.5" customHeight="1">
      <c r="A31" s="110"/>
      <c r="B31" s="111"/>
      <c r="C31" s="111"/>
      <c r="D31" s="110" t="s">
        <v>683</v>
      </c>
      <c r="E31" s="107">
        <f>E25+E26+E29</f>
        <v>173000</v>
      </c>
      <c r="F31" s="113"/>
    </row>
    <row r="32" spans="2:6" s="21" customFormat="1" ht="19.5" customHeight="1">
      <c r="B32" s="95"/>
      <c r="C32" s="95"/>
      <c r="D32" s="16"/>
      <c r="F32" s="16"/>
    </row>
    <row r="33" spans="2:6" s="21" customFormat="1" ht="19.5" customHeight="1">
      <c r="B33" s="95"/>
      <c r="C33" s="95"/>
      <c r="D33" s="16"/>
      <c r="F33" s="16"/>
    </row>
    <row r="34" spans="2:6" s="21" customFormat="1" ht="19.5" customHeight="1">
      <c r="B34" s="95"/>
      <c r="C34" s="95"/>
      <c r="D34" s="16"/>
      <c r="F34" s="16"/>
    </row>
    <row r="35" spans="2:6" s="21" customFormat="1" ht="19.5" customHeight="1">
      <c r="B35" s="95"/>
      <c r="C35" s="95"/>
      <c r="D35" s="16"/>
      <c r="F35" s="16"/>
    </row>
    <row r="36" spans="2:6" s="21" customFormat="1" ht="19.5" customHeight="1">
      <c r="B36" s="95"/>
      <c r="C36" s="95"/>
      <c r="D36" s="16"/>
      <c r="F36" s="16"/>
    </row>
    <row r="37" spans="2:6" s="21" customFormat="1" ht="19.5" customHeight="1">
      <c r="B37" s="95"/>
      <c r="C37" s="95"/>
      <c r="D37" s="16"/>
      <c r="F37" s="16"/>
    </row>
    <row r="38" spans="2:6" s="21" customFormat="1" ht="19.5" customHeight="1">
      <c r="B38" s="95"/>
      <c r="C38" s="95"/>
      <c r="D38" s="16"/>
      <c r="F38" s="16"/>
    </row>
    <row r="39" spans="2:6" s="21" customFormat="1" ht="19.5" customHeight="1">
      <c r="B39" s="95"/>
      <c r="C39" s="95"/>
      <c r="D39" s="16"/>
      <c r="F39" s="16"/>
    </row>
    <row r="40" spans="2:6" s="21" customFormat="1" ht="19.5" customHeight="1">
      <c r="B40" s="95"/>
      <c r="C40" s="95"/>
      <c r="D40" s="16"/>
      <c r="F40" s="16"/>
    </row>
    <row r="41" spans="2:6" s="21" customFormat="1" ht="19.5" customHeight="1">
      <c r="B41" s="95"/>
      <c r="C41" s="95"/>
      <c r="D41" s="16"/>
      <c r="F41" s="16"/>
    </row>
    <row r="42" spans="2:6" s="21" customFormat="1" ht="19.5" customHeight="1">
      <c r="B42" s="95"/>
      <c r="C42" s="95"/>
      <c r="D42" s="16"/>
      <c r="F42" s="16"/>
    </row>
    <row r="43" spans="2:6" s="21" customFormat="1" ht="19.5" customHeight="1">
      <c r="B43" s="95"/>
      <c r="C43" s="95"/>
      <c r="D43" s="16"/>
      <c r="F43" s="16"/>
    </row>
    <row r="44" spans="2:6" s="21" customFormat="1" ht="19.5" customHeight="1">
      <c r="B44" s="95"/>
      <c r="C44" s="95"/>
      <c r="D44" s="16"/>
      <c r="F44" s="16"/>
    </row>
    <row r="45" spans="2:6" s="21" customFormat="1" ht="19.5" customHeight="1">
      <c r="B45" s="95"/>
      <c r="C45" s="95"/>
      <c r="D45" s="16"/>
      <c r="F45" s="16"/>
    </row>
    <row r="46" spans="2:6" s="21" customFormat="1" ht="19.5" customHeight="1">
      <c r="B46" s="95"/>
      <c r="C46" s="95"/>
      <c r="D46" s="16"/>
      <c r="F46" s="16"/>
    </row>
    <row r="47" spans="2:6" s="21" customFormat="1" ht="19.5" customHeight="1">
      <c r="B47" s="95"/>
      <c r="C47" s="95"/>
      <c r="D47" s="16"/>
      <c r="F47" s="16"/>
    </row>
    <row r="48" spans="2:6" s="21" customFormat="1" ht="19.5" customHeight="1">
      <c r="B48" s="95"/>
      <c r="C48" s="95"/>
      <c r="D48" s="16"/>
      <c r="F48" s="16"/>
    </row>
    <row r="49" spans="2:6" s="21" customFormat="1" ht="19.5" customHeight="1">
      <c r="B49" s="95"/>
      <c r="C49" s="95"/>
      <c r="D49" s="16"/>
      <c r="F49" s="16"/>
    </row>
    <row r="50" spans="2:6" s="21" customFormat="1" ht="19.5" customHeight="1">
      <c r="B50" s="95"/>
      <c r="C50" s="95"/>
      <c r="D50" s="16"/>
      <c r="F50" s="16"/>
    </row>
    <row r="51" spans="2:6" s="21" customFormat="1" ht="19.5" customHeight="1">
      <c r="B51" s="95"/>
      <c r="C51" s="95"/>
      <c r="D51" s="16"/>
      <c r="F51" s="16"/>
    </row>
    <row r="52" spans="2:6" s="21" customFormat="1" ht="19.5" customHeight="1">
      <c r="B52" s="95"/>
      <c r="C52" s="95"/>
      <c r="D52" s="16"/>
      <c r="F52" s="16"/>
    </row>
    <row r="53" spans="2:6" s="21" customFormat="1" ht="19.5" customHeight="1">
      <c r="B53" s="95"/>
      <c r="C53" s="95"/>
      <c r="D53" s="16"/>
      <c r="F53" s="16"/>
    </row>
    <row r="54" spans="2:6" s="21" customFormat="1" ht="19.5" customHeight="1">
      <c r="B54" s="95"/>
      <c r="C54" s="95"/>
      <c r="D54" s="16"/>
      <c r="F54" s="16"/>
    </row>
    <row r="55" spans="2:6" s="21" customFormat="1" ht="19.5" customHeight="1">
      <c r="B55" s="95"/>
      <c r="C55" s="95"/>
      <c r="D55" s="16"/>
      <c r="F55" s="16"/>
    </row>
    <row r="56" spans="2:6" s="21" customFormat="1" ht="19.5" customHeight="1">
      <c r="B56" s="95"/>
      <c r="C56" s="95"/>
      <c r="D56" s="16"/>
      <c r="F56" s="16"/>
    </row>
    <row r="57" spans="2:6" s="21" customFormat="1" ht="19.5" customHeight="1">
      <c r="B57" s="95"/>
      <c r="C57" s="95"/>
      <c r="D57" s="16"/>
      <c r="F57" s="16"/>
    </row>
    <row r="58" spans="2:6" s="21" customFormat="1" ht="19.5" customHeight="1">
      <c r="B58" s="95"/>
      <c r="C58" s="95"/>
      <c r="D58" s="16"/>
      <c r="F58" s="16"/>
    </row>
    <row r="59" spans="2:6" s="21" customFormat="1" ht="19.5" customHeight="1">
      <c r="B59" s="95"/>
      <c r="C59" s="95"/>
      <c r="D59" s="16"/>
      <c r="F59" s="16"/>
    </row>
    <row r="60" spans="2:6" s="21" customFormat="1" ht="19.5" customHeight="1">
      <c r="B60" s="95"/>
      <c r="C60" s="95"/>
      <c r="D60" s="16"/>
      <c r="F60" s="16"/>
    </row>
    <row r="61" spans="2:6" s="21" customFormat="1" ht="19.5" customHeight="1">
      <c r="B61" s="95"/>
      <c r="C61" s="95"/>
      <c r="D61" s="16"/>
      <c r="F61" s="16"/>
    </row>
    <row r="62" spans="2:6" s="21" customFormat="1" ht="19.5" customHeight="1">
      <c r="B62" s="95"/>
      <c r="C62" s="95"/>
      <c r="D62" s="16"/>
      <c r="F62" s="16"/>
    </row>
    <row r="63" spans="2:6" s="21" customFormat="1" ht="19.5" customHeight="1">
      <c r="B63" s="95"/>
      <c r="C63" s="95"/>
      <c r="D63" s="16"/>
      <c r="F63" s="16"/>
    </row>
    <row r="64" spans="2:6" s="21" customFormat="1" ht="19.5" customHeight="1">
      <c r="B64" s="95"/>
      <c r="C64" s="95"/>
      <c r="D64" s="16"/>
      <c r="F64" s="16"/>
    </row>
    <row r="65" spans="2:6" s="21" customFormat="1" ht="19.5" customHeight="1">
      <c r="B65" s="95"/>
      <c r="C65" s="95"/>
      <c r="D65" s="16"/>
      <c r="F65" s="16"/>
    </row>
    <row r="66" spans="2:6" s="21" customFormat="1" ht="19.5" customHeight="1">
      <c r="B66" s="95"/>
      <c r="C66" s="95"/>
      <c r="D66" s="16"/>
      <c r="F66" s="16"/>
    </row>
    <row r="67" spans="2:6" s="21" customFormat="1" ht="19.5" customHeight="1">
      <c r="B67" s="95"/>
      <c r="C67" s="95"/>
      <c r="D67" s="16"/>
      <c r="F67" s="16"/>
    </row>
    <row r="68" spans="2:6" s="21" customFormat="1" ht="19.5" customHeight="1">
      <c r="B68" s="95"/>
      <c r="C68" s="95"/>
      <c r="D68" s="16"/>
      <c r="F68" s="16"/>
    </row>
    <row r="69" spans="2:6" s="21" customFormat="1" ht="19.5" customHeight="1">
      <c r="B69" s="95"/>
      <c r="C69" s="95"/>
      <c r="D69" s="16"/>
      <c r="F69" s="16"/>
    </row>
    <row r="70" spans="2:6" s="21" customFormat="1" ht="19.5" customHeight="1">
      <c r="B70" s="95"/>
      <c r="C70" s="95"/>
      <c r="D70" s="16"/>
      <c r="F70" s="16"/>
    </row>
    <row r="71" spans="2:6" s="21" customFormat="1" ht="19.5" customHeight="1">
      <c r="B71" s="95"/>
      <c r="C71" s="95"/>
      <c r="D71" s="16"/>
      <c r="F71" s="16"/>
    </row>
    <row r="72" spans="2:6" s="21" customFormat="1" ht="19.5" customHeight="1">
      <c r="B72" s="95"/>
      <c r="C72" s="95"/>
      <c r="D72" s="16"/>
      <c r="F72" s="16"/>
    </row>
    <row r="73" spans="2:6" s="21" customFormat="1" ht="19.5" customHeight="1">
      <c r="B73" s="95"/>
      <c r="C73" s="95"/>
      <c r="D73" s="16"/>
      <c r="F73" s="16"/>
    </row>
    <row r="74" spans="2:6" s="21" customFormat="1" ht="19.5" customHeight="1">
      <c r="B74" s="95"/>
      <c r="C74" s="95"/>
      <c r="D74" s="16"/>
      <c r="F74" s="16"/>
    </row>
    <row r="75" spans="2:6" s="21" customFormat="1" ht="19.5" customHeight="1">
      <c r="B75" s="95"/>
      <c r="C75" s="95"/>
      <c r="D75" s="16"/>
      <c r="F75" s="16"/>
    </row>
    <row r="76" spans="2:6" s="21" customFormat="1" ht="19.5" customHeight="1">
      <c r="B76" s="95"/>
      <c r="C76" s="95"/>
      <c r="D76" s="16"/>
      <c r="F76" s="16"/>
    </row>
  </sheetData>
  <sheetProtection/>
  <mergeCells count="6">
    <mergeCell ref="A2:F2"/>
    <mergeCell ref="A3:C3"/>
    <mergeCell ref="A4:C4"/>
    <mergeCell ref="D4:D5"/>
    <mergeCell ref="E4:E5"/>
    <mergeCell ref="F4:F5"/>
  </mergeCells>
  <printOptions horizontalCentered="1"/>
  <pageMargins left="0.16" right="0.16" top="0.63" bottom="0.59" header="0.11999999999999998" footer="0.28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Lenovo</cp:lastModifiedBy>
  <cp:lastPrinted>2017-12-29T02:09:05Z</cp:lastPrinted>
  <dcterms:created xsi:type="dcterms:W3CDTF">2014-05-30T07:06:18Z</dcterms:created>
  <dcterms:modified xsi:type="dcterms:W3CDTF">2021-07-15T09:46:53Z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