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0"/>
  </bookViews>
  <sheets>
    <sheet name="Sheet1" sheetId="1" r:id="rId1"/>
    <sheet name="Sheet2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<sst xmlns="http://schemas.openxmlformats.org/spreadsheetml/2006/main" count="1041" uniqueCount="524">
  <si>
    <t>附件2：</t>
  </si>
  <si>
    <t>2022年中央财政提前批天然林停伐补助资金计划表</t>
  </si>
  <si>
    <t>市州</t>
  </si>
  <si>
    <t>县市区</t>
  </si>
  <si>
    <t>功能科
目编码</t>
  </si>
  <si>
    <t>政府经济
科目编码</t>
  </si>
  <si>
    <t>部门经济
科目编码</t>
  </si>
  <si>
    <t>项目类
别编码</t>
  </si>
  <si>
    <t>天然林面积（亩）</t>
  </si>
  <si>
    <t>金额（万元）</t>
  </si>
  <si>
    <t>绩效目标</t>
  </si>
  <si>
    <t>备注</t>
  </si>
  <si>
    <t>合计</t>
  </si>
  <si>
    <t>一、市州小计</t>
  </si>
  <si>
    <t>长沙市</t>
  </si>
  <si>
    <t>长沙市小计</t>
  </si>
  <si>
    <t>长沙县</t>
  </si>
  <si>
    <r>
      <t>数量指标：天然林蓄积量90348.62立方米；质量指标：天然林资源森林蓄积量持续增长；社会效益指标：林区民生状况持续改善；可持续影响指标：持续发挥生态作用显著；服务对象满意度指标：群众满意度</t>
    </r>
    <r>
      <rPr>
        <sz val="10"/>
        <rFont val="东文宋体"/>
        <family val="0"/>
      </rPr>
      <t>≥</t>
    </r>
    <r>
      <rPr>
        <sz val="10"/>
        <rFont val="宋体"/>
        <family val="0"/>
      </rPr>
      <t>80%。</t>
    </r>
  </si>
  <si>
    <t>大山冲国有林场</t>
  </si>
  <si>
    <t>浏阳市小计</t>
  </si>
  <si>
    <t>数量指标：天然林蓄积量2180677.88立方米；质量指标：天然林资源森林蓄积量持续增长；社会效益指标：林区民生状况持续改善；可持续影响指标：持续发挥生态作用显著；服务对象满意度指标：群众满意度≥80%。</t>
  </si>
  <si>
    <t>浏阳市</t>
  </si>
  <si>
    <t>大围山国有林场</t>
  </si>
  <si>
    <t>浏阳湖国有林场</t>
  </si>
  <si>
    <t>株洲市</t>
  </si>
  <si>
    <t>株洲市小计</t>
  </si>
  <si>
    <t>株洲市本级</t>
  </si>
  <si>
    <t>数量指标：天然林蓄积量5975.17立方米；质量指标：天然林资源森林蓄积量持续增长；社会效益指标：林区民生状况持续改善；可持续影响指标：持续发挥生态作用显著；服务对象满意度指标：群众满意度≥80%。</t>
  </si>
  <si>
    <t>齐心岭国有林场</t>
  </si>
  <si>
    <t>株洲县小计</t>
  </si>
  <si>
    <t>数量指标：天然林蓄积量285829.26立方米；质量指标：天然林资源森林蓄积量持续增长；社会效益指标：林区民生状况持续改善；可持续影响指标：持续发挥生态作用显著；服务对象满意度指标：群众满意度≥80%。</t>
  </si>
  <si>
    <t>株洲县</t>
  </si>
  <si>
    <t>凤凰山国有林场</t>
  </si>
  <si>
    <t>军山国有林场</t>
  </si>
  <si>
    <t>醴陵市小计</t>
  </si>
  <si>
    <t>数量指标：天然林蓄积量342438.8立方米；质量指标：天然林资源森林蓄积量持续增长；社会效益指标：林区民生状况持续改善；可持续影响指标：持续发挥生态作用显著；服务对象满意度指标：群众满意度≥80%。</t>
  </si>
  <si>
    <t>醴陵市</t>
  </si>
  <si>
    <t>水口山国有林场</t>
  </si>
  <si>
    <t>樟仙岭国有林场</t>
  </si>
  <si>
    <t>攸县</t>
  </si>
  <si>
    <r>
      <t>数量指标：天然林蓄积量1951870.25立方米；质量指标：天然林资源森林蓄积量持续增长；社会效益指标：林区民生状况持续改善；可持续影响指标：持续发挥生态作用显著；服务对象满意度指标：群众满意度</t>
    </r>
    <r>
      <rPr>
        <sz val="10"/>
        <rFont val="东文宋体"/>
        <family val="0"/>
      </rPr>
      <t>≥</t>
    </r>
    <r>
      <rPr>
        <sz val="10"/>
        <rFont val="宋体"/>
        <family val="0"/>
      </rPr>
      <t>80%。</t>
    </r>
  </si>
  <si>
    <t>黄丰桥国有林场</t>
  </si>
  <si>
    <t>茶陵县</t>
  </si>
  <si>
    <r>
      <t>数量指标：天然林蓄积量1774521.15立方米；质量指标：天然林资源森林蓄积量持续增长；社会效益指标：林区民生状况持续改善；可持续影响指标：持续发挥生态作用显著；服务对象满意度指标：群众满意度</t>
    </r>
    <r>
      <rPr>
        <sz val="10"/>
        <rFont val="东文宋体"/>
        <family val="0"/>
      </rPr>
      <t>≥</t>
    </r>
    <r>
      <rPr>
        <sz val="10"/>
        <rFont val="宋体"/>
        <family val="0"/>
      </rPr>
      <t>80%。</t>
    </r>
  </si>
  <si>
    <t>云阳国有林场</t>
  </si>
  <si>
    <t>炎陵县小计</t>
  </si>
  <si>
    <t>数量指标：天然林蓄积量16875412.84立方米；质量指标：天然林资源森林蓄积量持续增长；社会效益指标：林区民生状况持续改善；可持续影响指标：持续发挥生态作用显著；服务对象满意度指标：群众满意度≥80%。</t>
  </si>
  <si>
    <t>炎陵县</t>
  </si>
  <si>
    <t>大院国有林场</t>
  </si>
  <si>
    <t>青石岗国有林场</t>
  </si>
  <si>
    <t>桃源洞国有林场</t>
  </si>
  <si>
    <t>湘潭市</t>
  </si>
  <si>
    <t>湘潭市小计</t>
  </si>
  <si>
    <t>湘潭市本级</t>
  </si>
  <si>
    <t>数量指标：天然林蓄积量34975.32立方米；质量指标：天然林资源森林蓄积量持续增长；社会效益指标：林区民生状况持续改善；可持续影响指标：持续发挥生态作用显著；服务对象满意度指标：群众满意度≥80%。</t>
  </si>
  <si>
    <t>金鸡岭国有林场</t>
  </si>
  <si>
    <t>湘潭县</t>
  </si>
  <si>
    <t>数量指标：天然林蓄积量2678.52立方米；质量指标：天然林资源森林蓄积量持续增长；社会效益指标：林区民生状况持续改善；可持续影响指标：持续发挥生态作用显著；服务对象满意度指标：群众满意度≥80%。</t>
  </si>
  <si>
    <t>乌石国有林场</t>
  </si>
  <si>
    <t>湘乡市小计</t>
  </si>
  <si>
    <t>数量指标：天然林蓄积量367575.7立方米；质量指标：天然林资源森林蓄积量持续增长；社会效益指标：林区民生状况持续改善；可持续影响指标：持续发挥生态作用显著；服务对象满意度指标：群众满意度≥80%。</t>
  </si>
  <si>
    <t>湘乡市</t>
  </si>
  <si>
    <t>褒忠山国有林场</t>
  </si>
  <si>
    <t>东山国有林场</t>
  </si>
  <si>
    <t>衡阳市</t>
  </si>
  <si>
    <t>衡阳市小计</t>
  </si>
  <si>
    <t>南岳区小计</t>
  </si>
  <si>
    <t>数量指标：天然林蓄积量3103789.45立方米；质量指标：天然林资源森林蓄积量持续增长；社会效益指标：林区民生状况持续改善；可持续影响指标：持续发挥生态作用显著；服务对象满意度指标：群众满意度≥80%。</t>
  </si>
  <si>
    <t>南岳区</t>
  </si>
  <si>
    <t>南岳国有林场</t>
  </si>
  <si>
    <t>南岳区梵音谷国有林场</t>
  </si>
  <si>
    <t>衡南县小计</t>
  </si>
  <si>
    <t>数量指标：天然林蓄积量110901.13立方米；质量指标：天然林资源森林蓄积量持续增长；社会效益指标：林区民生状况持续改善；可持续影响指标：持续发挥生态作用显著；服务对象满意度指标：群众满意度≥80%。</t>
  </si>
  <si>
    <t>衡南县</t>
  </si>
  <si>
    <t>岐山国有林场</t>
  </si>
  <si>
    <t>接官亭国有林场</t>
  </si>
  <si>
    <t>衡阳县小计</t>
  </si>
  <si>
    <t>数量指标：天然林蓄积量556153.99立方米；质量指标：天然林资源森林蓄积量持续增长；社会效益指标：林区民生状况持续改善；可持续影响指标：持续发挥生态作用显著；服务对象满意度指标：群众满意度≥80%。</t>
  </si>
  <si>
    <t>衡阳县</t>
  </si>
  <si>
    <t>岣嵝峰国有林场</t>
  </si>
  <si>
    <t>陈坪国有林场</t>
  </si>
  <si>
    <t>九峰国有林场</t>
  </si>
  <si>
    <t>三阳国有林场</t>
  </si>
  <si>
    <t>衡山县</t>
  </si>
  <si>
    <t>数量指标：天然林蓄积量88648.79立方米；质量指标：天然林资源森林蓄积量持续增长；社会效益指标：林区民生状况持续改善；可持续影响指标：持续发挥生态作用显著；服务对象满意度指标：群众满意度≥80%。</t>
  </si>
  <si>
    <t>紫金山国有林场</t>
  </si>
  <si>
    <t>衡东县</t>
  </si>
  <si>
    <t>数量指标：天然林蓄积量231640.69立方米；质量指标：天然林资源森林蓄积量持续增长；社会效益指标：林区民生状况持续改善；可持续影响指标：持续发挥生态作用显著；服务对象满意度指标：群众满意度≥80%。</t>
  </si>
  <si>
    <t>四方山国有林场</t>
  </si>
  <si>
    <t>常宁市</t>
  </si>
  <si>
    <t>数量指标：天然林蓄积量2440649.09立方米；质量指标：天然林资源森林蓄积量持续增长；社会效益指标：林区民生状况持续改善；可持续影响指标：持续发挥生态作用显著；服务对象满意度指标：群众满意度≥80%。</t>
  </si>
  <si>
    <t>弥泉国有林场</t>
  </si>
  <si>
    <t>祁东市</t>
  </si>
  <si>
    <t>数量指标：天然林蓄积量99208.35立方米；质量指标：天然林资源森林蓄积量持续增长；社会效益指标：林区民生状况持续改善；可持续影响指标：持续发挥生态作用显著；服务对象满意度指标：群众满意度≥80%。</t>
  </si>
  <si>
    <t>四明山国有林场</t>
  </si>
  <si>
    <t>耒阳市</t>
  </si>
  <si>
    <t>数量指标：天然林蓄积量136913.71立方米；质量指标：天然林资源森林蓄积量持续增长；社会效益指标：林区民生状况持续改善；可持续影响指标：持续发挥生态作用显著；服务对象满意度指标：群众满意度≥80%。</t>
  </si>
  <si>
    <t>五峰仙国有林场</t>
  </si>
  <si>
    <t>邵阳市</t>
  </si>
  <si>
    <t>邵阳市小计</t>
  </si>
  <si>
    <t>邵阳市本级</t>
  </si>
  <si>
    <t>数量指标：天然林蓄积量24003.68立方米；质量指标：天然林资源森林蓄积量持续增长；社会效益指标：林区民生状况持续改善；可持续影响指标：持续发挥生态作用显著；服务对象满意度指标：群众满意度≥80%。</t>
  </si>
  <si>
    <t>宝庆国有林场</t>
  </si>
  <si>
    <t>邵东市小计</t>
  </si>
  <si>
    <t>数量指标：天然林蓄积量398636.26立方米；天然林资源森林蓄积量持续增长；林区民生状况持续改善；持续发挥生态作用显著；群众满意度≥80%。</t>
  </si>
  <si>
    <t>邵东市</t>
  </si>
  <si>
    <t>黄帝岭国有林场</t>
  </si>
  <si>
    <t>黄草坪国有林场</t>
  </si>
  <si>
    <t>猪婆山国有林场</t>
  </si>
  <si>
    <t>新邵县小计</t>
  </si>
  <si>
    <t>数量指标：天然林蓄积量2193246.33立方米；天然林资源森林蓄积量持续增长；林区民生状况持续改善；持续发挥生态作用显著；群众满意度≥80%。</t>
  </si>
  <si>
    <t>新邵县</t>
  </si>
  <si>
    <t>大形山国有林场</t>
  </si>
  <si>
    <t>岱山国有林场</t>
  </si>
  <si>
    <t>龙山国有林场</t>
  </si>
  <si>
    <t>隆回县小计</t>
  </si>
  <si>
    <t>数量指标：天然林蓄积量996101.31立方米；质量指标：天然林资源森林蓄积量持续增长；社会效益指标：林区民生状况持续改善；可持续影响指标：持续发挥生态作用显著；服务对象满意度指标：群众满意度≥80%。</t>
  </si>
  <si>
    <t>隆回县</t>
  </si>
  <si>
    <t>白马山国有林场</t>
  </si>
  <si>
    <t>大东山国有林场</t>
  </si>
  <si>
    <t>九龙山国有林场</t>
  </si>
  <si>
    <t>木瓜山国有林场</t>
  </si>
  <si>
    <t>望云山国有林场</t>
  </si>
  <si>
    <t>武冈市</t>
  </si>
  <si>
    <t>数量指标：天然林蓄积量2483711.49立方米；质量指标：天然林资源森林蓄积量持续增长；社会效益指标：林区民生状况持续改善；可持续影响指标：持续发挥生态作用显著；服务对象满意度指标：群众满意度≥80%。</t>
  </si>
  <si>
    <t>武冈国有林场</t>
  </si>
  <si>
    <t>洞口县小计</t>
  </si>
  <si>
    <t>数量指标：天然林蓄积量4944604.03立方米；质量指标：天然林资源森林蓄积量持续增长；社会效益指标：林区民生状况持续改善；可持续影响指标：持续发挥生态作用显著；服务对象满意度指标：群众满意度≥80%。</t>
  </si>
  <si>
    <t>洞口县</t>
  </si>
  <si>
    <t>大湾国有林场</t>
  </si>
  <si>
    <t>罗溪国有林场</t>
  </si>
  <si>
    <t>桥头国有林场</t>
  </si>
  <si>
    <t>桐山国有林场</t>
  </si>
  <si>
    <t>月溪国有林场</t>
  </si>
  <si>
    <t>新宁县小计</t>
  </si>
  <si>
    <t>数量指标：天然林蓄积量7362588.7立方米；质量指标：天然林资源森林蓄积量持续增长；社会效益指标：林区民生状况持续改善；可持续影响指标：持续发挥生态作用显著；服务对象满意度指标：群众满意度≥80%。</t>
  </si>
  <si>
    <t>新宁县</t>
  </si>
  <si>
    <t>舜皇山国有林场</t>
  </si>
  <si>
    <t>东岭国有林场</t>
  </si>
  <si>
    <t>金子岭国有林场</t>
  </si>
  <si>
    <t>万峰国有林场</t>
  </si>
  <si>
    <t>谢家岭国有林场</t>
  </si>
  <si>
    <t>紫云山国有林场</t>
  </si>
  <si>
    <t>邵阳县小计</t>
  </si>
  <si>
    <t>数量指标：天然林蓄积量2777627.82立方米；质量指标：天然林资源森林蓄积量持续增长；社会效益指标：林区民生状况持续改善；可持续影响指标：持续发挥生态作用显著；服务对象满意度指标：群众满意度≥80%。</t>
  </si>
  <si>
    <t>邵阳县</t>
  </si>
  <si>
    <t>河伯岭国有林场</t>
  </si>
  <si>
    <t>反封岭国有林场</t>
  </si>
  <si>
    <t>五峰铺国有林场</t>
  </si>
  <si>
    <t>城步县小计</t>
  </si>
  <si>
    <t>数量指标：天然林蓄积量19468171.1立方米；质量指标：天然林资源森林蓄积量持续增长；社会效益指标：林区民生状况持续改善；可持续影响指标：持续发挥生态作用显著；服务对象满意度指标：群众满意度≥80%。</t>
  </si>
  <si>
    <t>城步县</t>
  </si>
  <si>
    <t>金紫山国有林场</t>
  </si>
  <si>
    <t>南洞国有林场</t>
  </si>
  <si>
    <t>青界山国有林场</t>
  </si>
  <si>
    <t>燕子山国有林场</t>
  </si>
  <si>
    <t>云马国有林场</t>
  </si>
  <si>
    <t>县木材公司</t>
  </si>
  <si>
    <t>绥宁县小计</t>
  </si>
  <si>
    <t>数量指标：天然林蓄积量2162494.83立方米；质量指标：天然林资源森林蓄积量持续增长；社会效益指标：林区民生状况持续改善；可持续影响指标：持续发挥生态作用显著；服务对象满意度指标：群众满意度≥80%。</t>
  </si>
  <si>
    <t>绥宁县</t>
  </si>
  <si>
    <t>堡子岭国有林场</t>
  </si>
  <si>
    <t>庙湾国有林场</t>
  </si>
  <si>
    <t>武阳国有林场</t>
  </si>
  <si>
    <t>寨市国有林场</t>
  </si>
  <si>
    <t>岳阳市</t>
  </si>
  <si>
    <t>岳阳市小计</t>
  </si>
  <si>
    <t>君山区</t>
  </si>
  <si>
    <t>数量指标：天然林蓄积量55424.81立方米；质量指标：天然林资源森林蓄积量持续增长；社会效益指标：林区民生状况持续改善；可持续影响指标：持续发挥生态作用显著；服务对象满意度指标：群众满意度≥80%。</t>
  </si>
  <si>
    <t>天井山国有林场</t>
  </si>
  <si>
    <t>汨罗市小计</t>
  </si>
  <si>
    <t>数量指标：天然林蓄积量103638.22立方米；质量指标：天然林资源森林蓄积量持续增长；社会效益指标：林区民生状况持续改善；可持续影响指标：持续发挥生态作用显著；服务对象满意度指标：群众满意度≥80%。</t>
  </si>
  <si>
    <t>汨罗市</t>
  </si>
  <si>
    <t>玉池国有林场</t>
  </si>
  <si>
    <t>桃林国有林场</t>
  </si>
  <si>
    <t>平江县小计</t>
  </si>
  <si>
    <t>数量指标：天然林蓄积量9314922.54立方米；质量指标：天然林资源森林蓄积量持续增长；社会效益指标：林区民生状况持续改善；可持续影响指标：持续发挥生态作用显著；服务对象满意度指标：群众满意度≥80%。</t>
  </si>
  <si>
    <t>平江县</t>
  </si>
  <si>
    <t>福寿国有林场</t>
  </si>
  <si>
    <t>连云国有林场</t>
  </si>
  <si>
    <t>幕阜国有林场</t>
  </si>
  <si>
    <t>加义生态林业有限公司
（原加义国有森工林场）</t>
  </si>
  <si>
    <t>献冲生态林业有限公司
（原献冲国有森工林场）</t>
  </si>
  <si>
    <t>楚昌生态林业有限公司
（原楚昌国有森工林场）</t>
  </si>
  <si>
    <t>谈岑生态林业有限公司
（原谈岑国有森工林场）</t>
  </si>
  <si>
    <t>长寿生态林业有限公司
（原长寿国有森工林场）</t>
  </si>
  <si>
    <t>黄金生态林业有限公司
（原黄金国有森工林场）</t>
  </si>
  <si>
    <t>临湘市小计</t>
  </si>
  <si>
    <t>数量指标：天然林蓄积量 1004909.52立方米；质量指标：天然林资源森林蓄积量持续增长；社会效益指标：林区民生状况持续改善；可持续影响指标：持续发挥生态作用显著；服务对象满意度指标：群众满意度≥80%。</t>
  </si>
  <si>
    <t>临湘市</t>
  </si>
  <si>
    <t>白石园国有林场</t>
  </si>
  <si>
    <t>荆竹山国有林场</t>
  </si>
  <si>
    <t>五尖山国有林场</t>
  </si>
  <si>
    <t>药菇山国有林场</t>
  </si>
  <si>
    <t>华容县小计</t>
  </si>
  <si>
    <t>数量指标：天然林蓄积量92821.11立方米；质量指标：天然林资源森林蓄积量持续增长；社会效益指标：林区民生状况持续改善；可持续影响指标：持续发挥生态作用显著；服务对象满意度指标：群众满意度≥80%。</t>
  </si>
  <si>
    <t>华容县</t>
  </si>
  <si>
    <t>胜峰国有林场</t>
  </si>
  <si>
    <t>塔市国有林场</t>
  </si>
  <si>
    <t>岳阳县小计</t>
  </si>
  <si>
    <t>数量指标：天然林蓄积量674369.55立方米；质量指标：天然林资源森林蓄积量持续增长；社会效益指标：林区民生状况持续改善；可持续影响指标：持续发挥生态作用显著；服务对象满意度指标：群众满意度≥80%。</t>
  </si>
  <si>
    <t>岳阳县</t>
  </si>
  <si>
    <t>大云山国有林场</t>
  </si>
  <si>
    <t>相思山国有林场</t>
  </si>
  <si>
    <t>常德市</t>
  </si>
  <si>
    <t>常德市小计</t>
  </si>
  <si>
    <t>常德市本级小计</t>
  </si>
  <si>
    <t>数量指标：天然林蓄积量161535.51立方米；质量指标：天然林资源森林蓄积量持续增长；社会效益指标：林区民生状况持续改善；可持续影响指标：持续发挥生态作用显著；服务对象满意度指标：群众满意度≥80%。</t>
  </si>
  <si>
    <t>常德市本级</t>
  </si>
  <si>
    <t>常德国有林场</t>
  </si>
  <si>
    <t>德山国有林场</t>
  </si>
  <si>
    <t>桃花源林场</t>
  </si>
  <si>
    <t>河洑国有林场</t>
  </si>
  <si>
    <t>鼎城区</t>
  </si>
  <si>
    <t>数量指标：天然林蓄积量331209.61立方米；质量指标：天然林资源森林蓄积量持续增长；社会效益指标：林区民生状况持续改善；可持续影响指标：持续发挥生态作用显著；服务对象满意度指标：群众满意度≥80%。</t>
  </si>
  <si>
    <t>花岩溪国有林场</t>
  </si>
  <si>
    <t>津市市</t>
  </si>
  <si>
    <t>数量指标：天然林蓄积量305918.17立方米；质量指标：天然林资源森林蓄积量持续增长；社会效益指标：林区民生状况持续改善；可持续影响指标：持续发挥生态作用显著；服务对象满意度指标：群众满意度≥80%。</t>
  </si>
  <si>
    <t>津市国有林场</t>
  </si>
  <si>
    <t>安乡县</t>
  </si>
  <si>
    <t>黄山头国有林场</t>
  </si>
  <si>
    <t>汉寿县</t>
  </si>
  <si>
    <t>数量指标：天然林蓄积量46410.55立方米；质量指标：天然林资源森林蓄积量持续增长；社会效益指标：林区民生状况持续改善；可持续影响指标：持续发挥生态作用显著；服务对象满意度指标：群众满意度≥80%。</t>
  </si>
  <si>
    <t>滨湖国有林场</t>
  </si>
  <si>
    <t>澧县</t>
  </si>
  <si>
    <t>数量指标：天然林蓄积量83343.26立方米；质量指标：天然林资源森林蓄积量持续增长；社会效益指标：林区民生状况持续改善；可持续影响指标：持续发挥生态作用显著；服务对象满意度指标：群众满意度≥80%。</t>
  </si>
  <si>
    <t>天供山国有林场</t>
  </si>
  <si>
    <t>桃源县小计</t>
  </si>
  <si>
    <t>数量指标：天然林蓄积量900498.66立方米；质量指标：天然林资源森林蓄积量持续增长；社会效益指标：林区民生状况持续改善；可持续影响指标：持续发挥生态作用显著；服务对象满意度指标：群众满意度≥80%。</t>
  </si>
  <si>
    <t>桃源县</t>
  </si>
  <si>
    <t>牯牛山国有林场</t>
  </si>
  <si>
    <t>联合国有林场</t>
  </si>
  <si>
    <t>白鹤山国有林场</t>
  </si>
  <si>
    <t>天台山国有林场</t>
  </si>
  <si>
    <t>石门县小计</t>
  </si>
  <si>
    <t>数量指标：天然林蓄积量2204424.01立方米；质量指标：天然林资源森林蓄积量持续增长；社会效益指标：林区民生状况持续改善；可持续影响指标：持续发挥生态作用显著；服务对象满意度指标：群众满意度≥80%。</t>
  </si>
  <si>
    <t>石门县</t>
  </si>
  <si>
    <t>白云山国有林场</t>
  </si>
  <si>
    <t>大同山国有林场</t>
  </si>
  <si>
    <t>观国山国有林场</t>
  </si>
  <si>
    <t>夹山国有林场</t>
  </si>
  <si>
    <t>洛浦国有林场</t>
  </si>
  <si>
    <t>剩头国有林场</t>
  </si>
  <si>
    <t>张家界市</t>
  </si>
  <si>
    <t>张家界市小计</t>
  </si>
  <si>
    <t>张家界市本级</t>
  </si>
  <si>
    <t>数量指标：天然林蓄积量206.04立方米；质量指标：天然林资源森林蓄积量持续增长；社会效益指标：林区民生状况持续改善；可持续影响指标：持续发挥生态作用显著；服务对象满意度指标：群众满意度≥80%。</t>
  </si>
  <si>
    <t>张家界市喻家溪实验林场</t>
  </si>
  <si>
    <t>永定区小计</t>
  </si>
  <si>
    <t>数量指标：天然林蓄积量1773645.48立方米；质量指标：天然林资源森林蓄积量持续增长；社会效益指标：林区民生状况持续改善；可持续影响指标：持续发挥生态作用显著；服务对象满意度指标：群众满意度≥80%。</t>
  </si>
  <si>
    <t>永定区</t>
  </si>
  <si>
    <t>白云庵国有林场</t>
  </si>
  <si>
    <t>石长溪国有林场</t>
  </si>
  <si>
    <t>漩水国有林场</t>
  </si>
  <si>
    <t>猪石头国有林场</t>
  </si>
  <si>
    <t>武陵源区小计</t>
  </si>
  <si>
    <t>数量指标：天然林蓄积量3536061.77立方米；质量指标：天然林资源森林蓄积量持续增长；社会效益指标：林区民生状况持续改善；可持续影响指标：持续发挥生态作用显著；服务对象满意度指标：群众满意度≥80%。</t>
  </si>
  <si>
    <t>武陵源区</t>
  </si>
  <si>
    <t>索溪峪国有林场</t>
  </si>
  <si>
    <t>天子山国有林场</t>
  </si>
  <si>
    <t>张家界国有林场</t>
  </si>
  <si>
    <t>慈利县小计</t>
  </si>
  <si>
    <t>数量指标：天然林蓄积量403375.19立方米；质量指标：天然林资源森林蓄积量持续增长；社会效益指标：林区民生状况持续改善；可持续影响指标：持续发挥生态作用显著；服务对象满意度指标：群众满意度≥80%。</t>
  </si>
  <si>
    <t>慈利县</t>
  </si>
  <si>
    <t>江垭国有林场</t>
  </si>
  <si>
    <t>青龙湾国有林场</t>
  </si>
  <si>
    <t>桑植县小计</t>
  </si>
  <si>
    <t>数量指标：天然林蓄积量4799963.82立方米；质量指标：天然林资源森林蓄积量持续增长；社会效益指标：林区民生状况持续改善；可持续影响指标：持续发挥生态作用显著；服务对象满意度指标：群众满意度≥80%。</t>
  </si>
  <si>
    <t>桑植县</t>
  </si>
  <si>
    <t>斗篷山国有林场</t>
  </si>
  <si>
    <t>四门岩国有林场</t>
  </si>
  <si>
    <t>西界国有林场</t>
  </si>
  <si>
    <t>益阳市</t>
  </si>
  <si>
    <t>益阳市小计</t>
  </si>
  <si>
    <t>益阳市本级</t>
  </si>
  <si>
    <t>数量指标：天然林蓄积量48058.87立方米；质量指标：天然林资源森林蓄积量持续增长；社会效益指标：林区民生状况持续改善；可持续影响指标：持续发挥生态作用显著；服务对象满意度指标：群众满意度≥80%。</t>
  </si>
  <si>
    <t>北峰山国有林场</t>
  </si>
  <si>
    <t>赫山区</t>
  </si>
  <si>
    <t>数量指标：天然林蓄积量134956.33立方米；质量指标：天然林资源森林蓄积量持续增长；社会效益指标：林区民生状况持续改善；可持续影响指标：持续发挥生态作用显著；服务对象满意度指标：群众满意度≥80%。</t>
  </si>
  <si>
    <t>鱼形山国有林场</t>
  </si>
  <si>
    <t>沅江市</t>
  </si>
  <si>
    <t>数量指标：天然林蓄积量11486.74立方米；质量指标：天然林资源森林蓄积量持续增长；社会效益指标：林区民生状况持续改善；可持续影响指标：持续发挥生态作用显著；服务对象满意度指标：群众满意度≥80%。</t>
  </si>
  <si>
    <t>龙虎山国有林场</t>
  </si>
  <si>
    <t>桃江县小计</t>
  </si>
  <si>
    <t>数量指标：天然林蓄积量1241958.77立方米；质量指标：天然林资源森林蓄积量持续增长；社会效益指标：林区民生状况持续改善；可持续影响指标：持续发挥生态作用显著；服务对象满意度指标：群众满意度≥80%。</t>
  </si>
  <si>
    <t>桃江县</t>
  </si>
  <si>
    <t>板溪国有林场</t>
  </si>
  <si>
    <t>浮邱山国有林场</t>
  </si>
  <si>
    <t>石井头国有林场</t>
  </si>
  <si>
    <t>桃花江国有林场</t>
  </si>
  <si>
    <t>安化县小计</t>
  </si>
  <si>
    <t>数量指标：天然林蓄积量501604.85立方米；质量指标：天然林资源森林蓄积量持续增长；社会效益指标：林区民生状况持续改善；可持续影响指标：持续发挥生态作用显著；服务对象满意度指标：群众满意度≥80%。</t>
  </si>
  <si>
    <t>安化县</t>
  </si>
  <si>
    <t>洞市国有林场</t>
  </si>
  <si>
    <t>芙蓉国有林场</t>
  </si>
  <si>
    <t>柘溪国有林场</t>
  </si>
  <si>
    <t>永州市</t>
  </si>
  <si>
    <t>永州市小计</t>
  </si>
  <si>
    <t>永州市本级小计</t>
  </si>
  <si>
    <t>数量指标：天然林蓄积量2605738.79立方米；质量指标：天然林资源森林蓄积量持续增长；社会效益指标：林区民生状况持续改善；可持续影响指标：持续发挥生态作用显著；服务对象满意度指标：群众满意度≥80%。</t>
  </si>
  <si>
    <t>永州市本级</t>
  </si>
  <si>
    <t>金洞国有林场</t>
  </si>
  <si>
    <t>回龙圩回峰国有林场</t>
  </si>
  <si>
    <t>零陵区小计</t>
  </si>
  <si>
    <t>数量指标：天然林蓄积量988632.35立方米；质量指标：天然林资源森林蓄积量持续增长；社会效益指标：林区民生状况持续改善；可持续影响指标：持续发挥生态作用显著；服务对象满意度指标：群众满意度≥80%。</t>
  </si>
  <si>
    <t>零陵区</t>
  </si>
  <si>
    <t>大庙头国有林场</t>
  </si>
  <si>
    <t>石岩头国有林场</t>
  </si>
  <si>
    <t>冷水滩区</t>
  </si>
  <si>
    <t>数量指标：天然林蓄积量824.16立方米；质量指标：天然林资源森林蓄积量持续增长；社会效益指标：林区民生状况持续改善；可持续影响指标：持续发挥生态作用显著；服务对象满意度指标：群众满意度≥80%。</t>
  </si>
  <si>
    <t>冷水滩区马坪国有林场</t>
  </si>
  <si>
    <t>东安县小计</t>
  </si>
  <si>
    <t>数量指标：天然林蓄积量8922312.95立方米；质量指标：天然林资源森林蓄积量持续增长；社会效益指标：林区民生状况持续改善；可持续影响指标：持续发挥生态作用显著；服务对象满意度指标：群众满意度≥80%。</t>
  </si>
  <si>
    <t>东安县</t>
  </si>
  <si>
    <t>大庙口国有林场</t>
  </si>
  <si>
    <t>黄泥洞国有林场</t>
  </si>
  <si>
    <t>道县小计</t>
  </si>
  <si>
    <t>数量指标：天然林蓄积量7047038.15立方米；质量指标：天然林资源森林蓄积量持续增长；社会效益指标：林区民生状况持续改善；可持续影响指标：持续发挥生态作用显著；服务对象满意度指标：群众满意度≥80%。</t>
  </si>
  <si>
    <t>道县</t>
  </si>
  <si>
    <t>月岩国有林场</t>
  </si>
  <si>
    <t>宁远县小计</t>
  </si>
  <si>
    <t>数量指标：天然林蓄积量1130284.98立方米；质量指标：天然林资源森林蓄积量持续增长；社会效益指标：林区民生状况持续改善；可持续影响指标：持续发挥生态作用显著；服务对象满意度指标：群众满意度≥80%。</t>
  </si>
  <si>
    <t>宁远县</t>
  </si>
  <si>
    <t>九疑山国有林场</t>
  </si>
  <si>
    <t>雾云山国有林场</t>
  </si>
  <si>
    <t>洋塘国有林场</t>
  </si>
  <si>
    <t>江永县</t>
  </si>
  <si>
    <t>数量指标：天然林蓄积量315808.1立方米；质量指标：天然林资源森林蓄积量持续增长；社会效益指标：林区民生状况持续改善；可持续影响指标：持续发挥生态作用显著；服务对象满意度指标：群众满意度≥80%。</t>
  </si>
  <si>
    <t>黑山国有林场</t>
  </si>
  <si>
    <t>江华县</t>
  </si>
  <si>
    <t>数量指标：天然林蓄积量8048599.52立方米；质量指标：天然林资源森林蓄积量持续增长；社会效益指标：林区民生状况持续改善；可持续影响指标：持续发挥生态作用显著；服务对象满意度指标：群众满意度≥80%。</t>
  </si>
  <si>
    <t>江华国有林场</t>
  </si>
  <si>
    <t>蓝山县小计</t>
  </si>
  <si>
    <t>数量指标：天然林蓄积量9133607.17立方米；质量指标：天然林资源森林蓄积量持续增长；社会效益指标：林区民生状况持续改善；可持续影响指标：持续发挥生态作用显著；服务对象满意度指标：群众满意度≥80%。</t>
  </si>
  <si>
    <t>蓝山县</t>
  </si>
  <si>
    <t>浆洞国有林场</t>
  </si>
  <si>
    <t>荆竹国有林场</t>
  </si>
  <si>
    <t>南岭国有林场</t>
  </si>
  <si>
    <t>新田县小计</t>
  </si>
  <si>
    <t>数量指标：天然林蓄积量705945.21立方米；质量指标：天然林资源森林蓄积量持续增长；社会效益指标：林区民生状况持续改善；可持续影响指标：持续发挥生态作用显著；服务对象满意度指标：群众满意度≥80%。</t>
  </si>
  <si>
    <t>新田县</t>
  </si>
  <si>
    <t>肥源国有林场</t>
  </si>
  <si>
    <t>双牌县小计</t>
  </si>
  <si>
    <t>数量指标：天然林蓄积量7902259.47立方米；质量指标：天然林资源森林蓄积量持续增长；社会效益指标：林区民生状况持续改善；可持续影响指标：持续发挥生态作用显著；服务对象满意度指标：群众满意度≥80%。</t>
  </si>
  <si>
    <t>双牌县</t>
  </si>
  <si>
    <t>打鼓坪国有林场</t>
  </si>
  <si>
    <t>泷泊国有林场</t>
  </si>
  <si>
    <t>五星岭国有林场</t>
  </si>
  <si>
    <t>阳明山国有林场</t>
  </si>
  <si>
    <t>县国有森工林场</t>
  </si>
  <si>
    <t>祁阳市</t>
  </si>
  <si>
    <t>数量指标：天然林蓄积量132741.39立方米；质量指标：天然林资源森林蓄积量持续增长；社会效益指标：林区民生状况持续改善；可持续影响指标：持续发挥生态作用显著；服务对象满意度指标：群众满意度≥80%。</t>
  </si>
  <si>
    <t>挂榜山国有林场</t>
  </si>
  <si>
    <t>郴州市</t>
  </si>
  <si>
    <t>郴州市小计</t>
  </si>
  <si>
    <t>郴州市本级</t>
  </si>
  <si>
    <t>数量指标：天然林蓄积量7108.39立方米；质量指标：天然林资源森林蓄积量持续增长；社会效益指标：林区民生状况持续改善；可持续影响指标：持续发挥生态作用显著；服务对象满意度指标：群众满意度≥80%。</t>
  </si>
  <si>
    <t>郴州市国有实验林场</t>
  </si>
  <si>
    <t>苏仙区小计</t>
  </si>
  <si>
    <t>数量指标：天然林蓄积量3704963.22立方米；质量指标：天然林资源森林蓄积量持续增长；社会效益指标：林区民生状况持续改善；可持续影响指标：持续发挥生态作用显著；服务对象满意度指标：群众满意度≥80%。</t>
  </si>
  <si>
    <t>苏仙区</t>
  </si>
  <si>
    <t>苏仙岭国有林场</t>
  </si>
  <si>
    <t>五盖山国有林场</t>
  </si>
  <si>
    <t>资兴市小计</t>
  </si>
  <si>
    <t>数量指标：天然林蓄积量7525875.55立方米；质量指标：天然林资源森林蓄积量持续增长；社会效益指标：林区民生状况持续改善；可持续影响指标：持续发挥生态作用显著；服务对象满意度指标：群众满意度≥80%。</t>
  </si>
  <si>
    <t>资兴市</t>
  </si>
  <si>
    <t>滁口国有林场</t>
  </si>
  <si>
    <t>天鹅山国有林场</t>
  </si>
  <si>
    <t>木材总公司森工林场</t>
  </si>
  <si>
    <t>东江木材厂森工林场</t>
  </si>
  <si>
    <t>桂阳县</t>
  </si>
  <si>
    <t>数量指标：天然林蓄积量193317.21立方米；质量指标：天然林资源森林蓄积量持续增长；社会效益指标：林区民生状况持续改善；可持续影响指标：持续发挥生态作用显著；服务对象满意度指标：群众满意度≥80%。</t>
  </si>
  <si>
    <t>太和国有林场</t>
  </si>
  <si>
    <t>永兴县</t>
  </si>
  <si>
    <t>数量指标：天然林蓄积量1904584.02立方米；质量指标：天然林资源森林蓄积量持续增长；社会效益指标：林区民生状况持续改善；可持续影响指标：持续发挥生态作用显著；服务对象满意度指标：群众满意度≥80%。</t>
  </si>
  <si>
    <t>矮塘铺国有林场</t>
  </si>
  <si>
    <t>宜章县小计</t>
  </si>
  <si>
    <t>数量指标：天然林蓄积量15479181.48立方米；质量指标：天然林资源森林蓄积量持续增长；社会效益指标：林区民生状况持续改善；可持续影响指标：持续发挥生态作用显著；服务对象满意度指标：群众满意度≥80%。</t>
  </si>
  <si>
    <t>宜章县</t>
  </si>
  <si>
    <t>莽山国有林业管理局</t>
  </si>
  <si>
    <t>骑田国有林场</t>
  </si>
  <si>
    <t>溶家洞国有林场</t>
  </si>
  <si>
    <t>嘉禾县</t>
  </si>
  <si>
    <t>数量指标：天然林蓄积量1722135.43立方米；质量指标：天然林资源森林蓄积量持续增长；社会效益指标：林区民生状况持续改善；可持续影响指标：持续发挥生态作用显著；服务对象满意度指标：群众满意度≥80%。</t>
  </si>
  <si>
    <t>临武县小计</t>
  </si>
  <si>
    <t>数量指标：天然林蓄积量6048515.87立方米；质量指标：天然林资源森林蓄积量持续增长；社会效益指标：林区民生状况持续改善；可持续影响指标：持续发挥生态作用显著；服务对象满意度指标：群众满意度≥80%。</t>
  </si>
  <si>
    <t>临武县</t>
  </si>
  <si>
    <t>西山国有林场</t>
  </si>
  <si>
    <t>汝城县小计</t>
  </si>
  <si>
    <t>数量指标：天然林蓄积量6613478.07立方米；质量指标：天然林资源森林蓄积量持续增长；社会效益指标：林区民生状况持续改善；可持续影响指标：持续发挥生态作用显著；服务对象满意度指标：群众满意度≥80%。</t>
  </si>
  <si>
    <t>汝城县</t>
  </si>
  <si>
    <t>大坪国有林场</t>
  </si>
  <si>
    <t>暖水国有林场</t>
  </si>
  <si>
    <t>益将国有林场</t>
  </si>
  <si>
    <t>桂东县</t>
  </si>
  <si>
    <t>数量指标：天然林蓄积量3866910.81立方米；质量指标：天然林资源森林蓄积量持续增长；社会效益指标：林区民生状况持续改善；可持续影响指标：持续发挥生态作用显著；服务对象满意度指标：群众满意度≥80%。</t>
  </si>
  <si>
    <t>宋坪国有林场</t>
  </si>
  <si>
    <t>安仁县小计</t>
  </si>
  <si>
    <t>数量指标：天然林蓄积量3879118.69立方米；质量指标：天然林资源森林蓄积量持续增长；社会效益指标：林区民生状况持续改善；可持续影响指标：持续发挥生态作用显著；服务对象满意度指标：群众满意度≥80%。</t>
  </si>
  <si>
    <t>安仁县</t>
  </si>
  <si>
    <t>大石国有林场</t>
  </si>
  <si>
    <t>公木国有林场</t>
  </si>
  <si>
    <t>基地国有林场</t>
  </si>
  <si>
    <t>娄底市</t>
  </si>
  <si>
    <t>娄底市小计</t>
  </si>
  <si>
    <t>涟源市小计</t>
  </si>
  <si>
    <t>数量指标：天然林蓄积量683898.91立方米；质量指标：天然林资源森林蓄积量持续增长；社会效益指标：林区民生状况持续改善；可持续影响指标：持续发挥生态作用显著；服务对象满意度指标：群众满意度≥80%。</t>
  </si>
  <si>
    <t>涟源市</t>
  </si>
  <si>
    <t>包围山国有林场</t>
  </si>
  <si>
    <t>冷水江市</t>
  </si>
  <si>
    <t>数量指标：天然林蓄积量42959.38立方米；质量指标：天然林资源森林蓄积量持续增长；社会效益指标：林区民生状况持续改善；可持续影响指标：持续发挥生态作用显著；服务对象满意度指标：群众满意度≥80%。</t>
  </si>
  <si>
    <t>毛易国有林场</t>
  </si>
  <si>
    <t>双峰县小计</t>
  </si>
  <si>
    <t>数量指标：天然林蓄积量1165517.85立方米；质量指标：天然林资源森林蓄积量持续增长；社会效益指标：林区民生状况持续改善；可持续影响指标：持续发挥生态作用显著；服务对象满意度指标：群众满意度≥80%。</t>
  </si>
  <si>
    <t>双峰县</t>
  </si>
  <si>
    <t>黄龙国有林场</t>
  </si>
  <si>
    <t>九峰山国有林场</t>
  </si>
  <si>
    <t>新化县小计</t>
  </si>
  <si>
    <t>数量指标：天然林蓄积量3851560.81立方米；质量指标：天然林资源森林蓄积量持续增长；社会效益指标：林区民生状况持续改善；可持续影响指标：持续发挥生态作用显著；服务对象满意度指标：群众满意度≥80%。</t>
  </si>
  <si>
    <t>新化县</t>
  </si>
  <si>
    <t>大熊山国有林场</t>
  </si>
  <si>
    <t>古台山国有林场</t>
  </si>
  <si>
    <t>怀化市</t>
  </si>
  <si>
    <t>怀化市小计</t>
  </si>
  <si>
    <t>怀化市本级小计</t>
  </si>
  <si>
    <t>数量指标：天然林蓄积量868923立方米；质量指标：天然林资源森林蓄积量持续增长；社会效益指标：林区民生状况持续改善；可持续影响指标：持续发挥生态作用显著；服务对象满意度指标：群众满意度≥80%。</t>
  </si>
  <si>
    <t>怀化市本级</t>
  </si>
  <si>
    <t>象狮坡国有林场</t>
  </si>
  <si>
    <t>中坡国有林场</t>
  </si>
  <si>
    <t>泸阳国有林场</t>
  </si>
  <si>
    <t>沅陵县小计</t>
  </si>
  <si>
    <t>数量指标：天然林蓄积量1108444.72立方米；质量指标：天然林资源森林蓄积量持续增长；社会效益指标：林区民生状况持续改善；可持续影响指标：持续发挥生态作用显著；服务对象满意度指标：群众满意度≥80%。</t>
  </si>
  <si>
    <t>沅陵县</t>
  </si>
  <si>
    <t>齐眉界国有林场</t>
  </si>
  <si>
    <t>仙门国有林场</t>
  </si>
  <si>
    <t>沅陵县蒙湖国有林场</t>
  </si>
  <si>
    <t>辰溪县</t>
  </si>
  <si>
    <t>数量指标：天然林蓄积量247402.76立方米；质量指标：天然林资源森林蓄积量持续增长；社会效益指标：林区民生状况持续改善；可持续影响指标：持续发挥生态作用显著；服务对象满意度指标：群众满意度≥80%。</t>
  </si>
  <si>
    <t>仙人岩国有林场</t>
  </si>
  <si>
    <t>溆浦县小计</t>
  </si>
  <si>
    <t>数量指标：天然林蓄积量2534809.46立方米；质量指标：天然林资源森林蓄积量持续增长；社会效益指标：林区民生状况持续改善；可持续影响指标：持续发挥生态作用显著；服务对象满意度指标：群众满意度≥80%。</t>
  </si>
  <si>
    <t>溆浦县</t>
  </si>
  <si>
    <t>让家溪国有林场</t>
  </si>
  <si>
    <t>雷锋山国有林场</t>
  </si>
  <si>
    <t>兰岗山国有林场</t>
  </si>
  <si>
    <t>小横垅国有林场</t>
  </si>
  <si>
    <t>中都国有林场</t>
  </si>
  <si>
    <t>麻阳县小计</t>
  </si>
  <si>
    <t>数量指标：天然林蓄积量82828.16立方米；质量指标：天然林资源森林蓄积量持续增长；社会效益指标：林区民生状况持续改善；可持续影响指标：持续发挥生态作用显著；服务对象满意度指标：群众满意度≥80%。</t>
  </si>
  <si>
    <t>麻阳县</t>
  </si>
  <si>
    <t>西晃山国有林场</t>
  </si>
  <si>
    <t>麻阳县杨柳山森工采育场</t>
  </si>
  <si>
    <t>新晃县</t>
  </si>
  <si>
    <t>数量指标：天然林蓄积量84115.91立方米；质量指标：天然林资源森林蓄积量持续增长；社会效益指标：林区民生状况持续改善；可持续影响指标：持续发挥生态作用显著；服务对象满意度指标：群众满意度≥80%。</t>
  </si>
  <si>
    <t>天雷山国有林场</t>
  </si>
  <si>
    <t>芷江县</t>
  </si>
  <si>
    <t>数量指标：天然林蓄积量1151095.04立方米；质量指标：天然林资源森林蓄积量持续增长；社会效益指标：林区民生状况持续改善；可持续影响指标：持续发挥生态作用显著；服务对象满意度指标：群众满意度≥80%。</t>
  </si>
  <si>
    <t>五郎溪国有林场</t>
  </si>
  <si>
    <t>洪江市小计</t>
  </si>
  <si>
    <t>数量指标：天然林蓄积量2672856.39立方米；质量指标：天然林资源森林蓄积量持续增长；社会效益指标：林区民生状况持续改善；可持续影响指标：持续发挥生态作用显著；服务对象满意度指标：群众满意度≥80%。</t>
  </si>
  <si>
    <t>洪江市</t>
  </si>
  <si>
    <t>八面山国有林场</t>
  </si>
  <si>
    <t>雪峰山国有林场</t>
  </si>
  <si>
    <t>洪江市第一木材公司森工林场</t>
  </si>
  <si>
    <t>洪江区</t>
  </si>
  <si>
    <t>数量指标：天然林蓄积量80922.29立方米；质量指标：天然林资源森林蓄积量持续增长；社会效益指标：林区民生状况持续改善；可持续影响指标：持续发挥生态作用显著；服务对象满意度指标：群众满意度≥80%。</t>
  </si>
  <si>
    <t>洪江国有林场</t>
  </si>
  <si>
    <t>会同县</t>
  </si>
  <si>
    <t>数量指标：天然林蓄积量2987.58立方米；质量指标：天然林资源森林蓄积量持续增长；社会效益指标：林区民生状况持续改善；可持续影响指标：持续发挥生态作用显著；服务对象满意度指标：群众满意度≥80%。</t>
  </si>
  <si>
    <t>广坪国有林场</t>
  </si>
  <si>
    <t>靖州县</t>
  </si>
  <si>
    <t>数量指标：天然林蓄积量704811.99立方米；质量指标：天然林资源森林蓄积量持续增长；社会效益指标：林区民生状况持续改善；可持续影响指标：持续发挥生态作用显著；服务对象满意度指标：群众满意度≥80%。</t>
  </si>
  <si>
    <t>排牙山国有林场</t>
  </si>
  <si>
    <t>通道县</t>
  </si>
  <si>
    <t>数量指标：天然林蓄积量105750.13立方米；质量指标：天然林资源森林蓄积量持续增长；社会效益指标：林区民生状况持续改善；可持续影响指标：持续发挥生态作用显著；服务对象满意度指标：群众满意度≥80%。</t>
  </si>
  <si>
    <t>地连国有林场</t>
  </si>
  <si>
    <t>湘西土家族苗族自治州</t>
  </si>
  <si>
    <t>湘西土家族苗族自治州小计</t>
  </si>
  <si>
    <t>湘西土家族苗族自治州本级</t>
  </si>
  <si>
    <t>数量指标：天然林蓄积量98178.15立方米；质量指标：天然林资源森林蓄积量持续增长；社会效益指标：林区民生状况持续改善；可持续影响指标：持续发挥生态作用显著；服务对象满意度指标：群众满意度≥80%。</t>
  </si>
  <si>
    <t>湘西自治州青坪国有林场</t>
  </si>
  <si>
    <t>吉首市</t>
  </si>
  <si>
    <t>数量指标：天然林蓄积量302003.41立方米；质量指标：天然林资源森林蓄积量持续增长；社会效益指标：林区民生状况持续改善；可持续影响指标：持续发挥生态作用显著；服务对象满意度指标：群众满意度≥80%。</t>
  </si>
  <si>
    <t>红山国有林场</t>
  </si>
  <si>
    <t>古丈县</t>
  </si>
  <si>
    <t>数量指标：天然林蓄积量2995360.8立方米；质量指标：天然林资源森林蓄积量持续增长；社会效益指标：林区民生状况持续改善；可持续影响指标：持续发挥生态作用显著；服务对象满意度指标：群众满意度≥80%。</t>
  </si>
  <si>
    <t>高望界国有林场</t>
  </si>
  <si>
    <t>泸溪县</t>
  </si>
  <si>
    <t>数量指标：天然林蓄积量545285.37立方米；质量指标：天然林资源森林蓄积量持续增长；社会效益指标：林区民生状况持续改善；可持续影响指标：持续发挥生态作用显著；服务对象满意度指标：群众满意度≥80%。</t>
  </si>
  <si>
    <t>军亭界国有林场</t>
  </si>
  <si>
    <t>凤凰县</t>
  </si>
  <si>
    <t>数量指标：天然林蓄积量746071.53立方米；质量指标：天然林资源森林蓄积量持续增长；社会效益指标：林区民生状况持续改善；可持续影响指标：持续发挥生态作用显著；服务对象满意度指标：群众满意度≥80%。</t>
  </si>
  <si>
    <t>南华山国有林场</t>
  </si>
  <si>
    <t>永顺县</t>
  </si>
  <si>
    <t>数量指标：天然林蓄积量1282548.68立方米；质量指标：天然林资源森林蓄积量持续增长；社会效益指标：林区民生状况持续改善；可持续影响指标：持续发挥生态作用显著；服务对象满意度指标：群众满意度≥80%。</t>
  </si>
  <si>
    <t>杉木河国有林场</t>
  </si>
  <si>
    <t>龙山县小计</t>
  </si>
  <si>
    <t>数量指标：天然林蓄积量3356188.68立方米；质量指标：天然林资源森林蓄积量持续增长；社会效益指标：林区民生状况持续改善；可持续影响指标：持续发挥生态作用显著；服务对象满意度指标：群众满意度≥80%。</t>
  </si>
  <si>
    <t>龙山县</t>
  </si>
  <si>
    <t>曾家界国有林场</t>
  </si>
  <si>
    <t>砂子坡国有林场</t>
  </si>
  <si>
    <t>二、省直小计</t>
  </si>
  <si>
    <t>湖南省林业局</t>
  </si>
  <si>
    <t>小计</t>
  </si>
  <si>
    <t>湖南省林木种子储备调剂中心</t>
  </si>
  <si>
    <t>湖南省林木种苗繁育示范中心</t>
  </si>
  <si>
    <t>湖南省青羊湖国有林场</t>
  </si>
  <si>
    <t>湖南省教育厅</t>
  </si>
  <si>
    <t>湖南环境生物职业技术学院</t>
  </si>
  <si>
    <t>湖南环境生物职业技术学院实验林场</t>
  </si>
  <si>
    <t>中南林业科技大学</t>
  </si>
  <si>
    <t>芦头国有林场</t>
  </si>
  <si>
    <t>湖南省科技厅</t>
  </si>
  <si>
    <t>湖南省林科院</t>
  </si>
  <si>
    <t>湖南省植物园</t>
  </si>
  <si>
    <r>
      <t>天然林蓄积量   立方米；天然林资源森林蓄积量持续增长；林区民生状况持续改善；持续发挥生态作用显著；群众满意度</t>
    </r>
    <r>
      <rPr>
        <sz val="10"/>
        <rFont val="东文宋体"/>
        <family val="0"/>
      </rPr>
      <t>≥</t>
    </r>
    <r>
      <rPr>
        <sz val="10"/>
        <rFont val="宋体"/>
        <family val="0"/>
      </rPr>
      <t>80%。</t>
    </r>
  </si>
  <si>
    <t>天然林蓄积量   立方米；天然林资源森林蓄积量持续增长；林区民生状况持续改善；持续发挥生态作用显著；群众满意度≥80%。</t>
  </si>
  <si>
    <t>附件1：</t>
  </si>
  <si>
    <t>渌口区</t>
  </si>
  <si>
    <t>渌口区小计</t>
  </si>
  <si>
    <t>2022年提前批天然林商业性停伐补助资金安排明细表</t>
  </si>
  <si>
    <t>邵东市</t>
  </si>
  <si>
    <t>邵东市小计</t>
  </si>
  <si>
    <t>祁阳市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</si>
</sst>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sz val="10"/>
      <name val="方正小标宋简体"/>
      <family val="0"/>
    </font>
    <font>
      <sz val="11"/>
      <color indexed="8"/>
      <name val="宋体"/>
      <family val="0"/>
    </font>
    <font>
      <sz val="10"/>
      <name val="东文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  <font>
      <sz val="14"/>
      <name val="Calibri"/>
      <family val="0"/>
    </font>
    <font>
      <b/>
      <sz val="1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6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3" borderId="4" applyNumberFormat="0" applyAlignment="0" applyProtection="0"/>
    <xf numFmtId="0" fontId="43" fillId="24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6" fillId="0" borderId="0">
      <alignment vertical="center"/>
      <protection/>
    </xf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3" borderId="7" applyNumberFormat="0" applyAlignment="0" applyProtection="0"/>
    <xf numFmtId="0" fontId="49" fillId="32" borderId="4" applyNumberFormat="0" applyAlignment="0" applyProtection="0"/>
    <xf numFmtId="0" fontId="50" fillId="0" borderId="0" applyNumberFormat="0" applyFill="0" applyBorder="0" applyAlignment="0" applyProtection="0"/>
    <xf numFmtId="0" fontId="0" fillId="33" borderId="8" applyNumberFormat="0" applyFont="0" applyAlignment="0" applyProtection="0"/>
  </cellStyleXfs>
  <cellXfs count="76">
    <xf numFmtId="0" fontId="0" fillId="0" borderId="0" xfId="0" applyFont="1" applyAlignment="1">
      <alignment vertical="center"/>
    </xf>
    <xf numFmtId="0" fontId="51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0" fontId="52" fillId="0" borderId="0" xfId="0" applyFont="1" applyFill="1" applyAlignment="1">
      <alignment vertical="center" wrapText="1"/>
    </xf>
    <xf numFmtId="0" fontId="51" fillId="0" borderId="0" xfId="0" applyFont="1" applyFill="1" applyAlignment="1">
      <alignment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4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vertical="center" wrapText="1"/>
    </xf>
    <xf numFmtId="176" fontId="56" fillId="0" borderId="9" xfId="56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56" fillId="0" borderId="9" xfId="56" applyNumberFormat="1" applyFont="1" applyFill="1" applyBorder="1" applyAlignment="1">
      <alignment horizontal="center" vertical="center" wrapText="1"/>
      <protection/>
    </xf>
    <xf numFmtId="176" fontId="56" fillId="0" borderId="10" xfId="56" applyNumberFormat="1" applyFont="1" applyFill="1" applyBorder="1" applyAlignment="1">
      <alignment horizontal="center" vertical="center" wrapText="1"/>
      <protection/>
    </xf>
    <xf numFmtId="176" fontId="51" fillId="0" borderId="9" xfId="56" applyNumberFormat="1" applyFont="1" applyFill="1" applyBorder="1" applyAlignment="1">
      <alignment horizontal="center" vertical="center" wrapText="1"/>
      <protection/>
    </xf>
    <xf numFmtId="0" fontId="51" fillId="0" borderId="9" xfId="56" applyNumberFormat="1" applyFont="1" applyFill="1" applyBorder="1" applyAlignment="1">
      <alignment horizontal="center" vertical="center" wrapText="1"/>
      <protection/>
    </xf>
    <xf numFmtId="176" fontId="56" fillId="0" borderId="9" xfId="56" applyNumberFormat="1" applyFont="1" applyFill="1" applyBorder="1" applyAlignment="1">
      <alignment horizontal="center" vertical="center" wrapText="1"/>
      <protection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177" fontId="56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77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77" fontId="51" fillId="0" borderId="9" xfId="0" applyNumberFormat="1" applyFont="1" applyFill="1" applyBorder="1" applyAlignment="1">
      <alignment horizontal="center" vertical="center" wrapText="1"/>
    </xf>
    <xf numFmtId="177" fontId="56" fillId="0" borderId="9" xfId="0" applyNumberFormat="1" applyFont="1" applyFill="1" applyBorder="1" applyAlignment="1">
      <alignment horizontal="center" vertical="center" wrapText="1"/>
    </xf>
    <xf numFmtId="0" fontId="56" fillId="0" borderId="9" xfId="56" applyNumberFormat="1" applyFont="1" applyFill="1" applyBorder="1" applyAlignment="1">
      <alignment horizontal="center" vertical="center" wrapText="1"/>
      <protection/>
    </xf>
    <xf numFmtId="0" fontId="56" fillId="0" borderId="9" xfId="0" applyFont="1" applyFill="1" applyBorder="1" applyAlignment="1">
      <alignment horizontal="left" vertical="center" wrapText="1"/>
    </xf>
    <xf numFmtId="177" fontId="56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vertical="center" wrapText="1"/>
    </xf>
    <xf numFmtId="177" fontId="51" fillId="0" borderId="9" xfId="0" applyNumberFormat="1" applyFont="1" applyFill="1" applyBorder="1" applyAlignment="1">
      <alignment horizontal="center" vertical="center" wrapText="1"/>
    </xf>
    <xf numFmtId="0" fontId="51" fillId="0" borderId="9" xfId="56" applyNumberFormat="1" applyFont="1" applyFill="1" applyBorder="1" applyAlignment="1">
      <alignment horizontal="left" vertical="center" wrapText="1"/>
      <protection/>
    </xf>
    <xf numFmtId="0" fontId="56" fillId="0" borderId="9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vertical="center" wrapText="1"/>
    </xf>
    <xf numFmtId="176" fontId="51" fillId="0" borderId="9" xfId="56" applyNumberFormat="1" applyFont="1" applyFill="1" applyBorder="1" applyAlignment="1">
      <alignment horizontal="center" vertical="center" wrapText="1"/>
      <protection/>
    </xf>
    <xf numFmtId="176" fontId="51" fillId="0" borderId="10" xfId="56" applyNumberFormat="1" applyFont="1" applyFill="1" applyBorder="1" applyAlignment="1">
      <alignment horizontal="left" vertical="center" wrapText="1"/>
      <protection/>
    </xf>
    <xf numFmtId="176" fontId="56" fillId="0" borderId="9" xfId="56" applyNumberFormat="1" applyFont="1" applyFill="1" applyBorder="1" applyAlignment="1">
      <alignment horizontal="center" vertical="center" wrapText="1"/>
      <protection/>
    </xf>
    <xf numFmtId="176" fontId="51" fillId="0" borderId="9" xfId="56" applyNumberFormat="1" applyFont="1" applyFill="1" applyBorder="1" applyAlignment="1">
      <alignment horizontal="left" vertical="center" wrapText="1"/>
      <protection/>
    </xf>
    <xf numFmtId="176" fontId="51" fillId="0" borderId="9" xfId="56" applyNumberFormat="1" applyFont="1" applyFill="1" applyBorder="1" applyAlignment="1">
      <alignment horizontal="left" vertical="center" wrapText="1"/>
      <protection/>
    </xf>
    <xf numFmtId="0" fontId="56" fillId="0" borderId="9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left" vertical="center" wrapText="1"/>
    </xf>
    <xf numFmtId="176" fontId="2" fillId="0" borderId="9" xfId="56" applyNumberFormat="1" applyFont="1" applyFill="1" applyBorder="1" applyAlignment="1">
      <alignment horizontal="center" vertical="center" wrapText="1"/>
      <protection/>
    </xf>
    <xf numFmtId="176" fontId="51" fillId="0" borderId="9" xfId="41" applyNumberFormat="1" applyFont="1" applyFill="1" applyBorder="1" applyAlignment="1">
      <alignment horizontal="center" vertical="center" wrapText="1"/>
      <protection/>
    </xf>
    <xf numFmtId="176" fontId="51" fillId="0" borderId="9" xfId="41" applyNumberFormat="1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176" fontId="51" fillId="0" borderId="0" xfId="56" applyNumberFormat="1" applyFont="1" applyFill="1" applyAlignment="1">
      <alignment horizontal="left" vertical="center" wrapText="1"/>
      <protection/>
    </xf>
    <xf numFmtId="176" fontId="51" fillId="0" borderId="9" xfId="27" applyNumberFormat="1" applyFont="1" applyFill="1" applyBorder="1" applyAlignment="1">
      <alignment horizontal="center" vertical="center" wrapText="1"/>
    </xf>
    <xf numFmtId="176" fontId="52" fillId="0" borderId="0" xfId="56" applyNumberFormat="1" applyFont="1" applyFill="1" applyBorder="1" applyAlignment="1">
      <alignment vertical="center" wrapText="1"/>
      <protection/>
    </xf>
    <xf numFmtId="176" fontId="56" fillId="0" borderId="9" xfId="27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vertical="center" wrapText="1"/>
    </xf>
    <xf numFmtId="0" fontId="57" fillId="0" borderId="0" xfId="0" applyFont="1" applyFill="1" applyAlignment="1">
      <alignment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vertical="center" wrapText="1"/>
    </xf>
    <xf numFmtId="176" fontId="56" fillId="0" borderId="9" xfId="56" applyNumberFormat="1" applyFont="1" applyFill="1" applyBorder="1" applyAlignment="1">
      <alignment horizontal="center" vertical="center" wrapText="1"/>
      <protection/>
    </xf>
    <xf numFmtId="176" fontId="51" fillId="0" borderId="9" xfId="56" applyNumberFormat="1" applyFont="1" applyFill="1" applyBorder="1" applyAlignment="1">
      <alignment horizontal="center" vertical="center" wrapText="1"/>
      <protection/>
    </xf>
    <xf numFmtId="176" fontId="3" fillId="0" borderId="0" xfId="56" applyNumberFormat="1" applyFont="1" applyFill="1" applyAlignment="1">
      <alignment horizontal="center" vertical="center" wrapText="1"/>
      <protection/>
    </xf>
    <xf numFmtId="176" fontId="5" fillId="0" borderId="0" xfId="56" applyNumberFormat="1" applyFont="1" applyFill="1" applyAlignment="1">
      <alignment horizontal="left" vertical="center" wrapText="1"/>
      <protection/>
    </xf>
    <xf numFmtId="176" fontId="51" fillId="0" borderId="9" xfId="41" applyNumberFormat="1" applyFont="1" applyFill="1" applyBorder="1" applyAlignment="1">
      <alignment horizontal="center" vertical="center" wrapText="1"/>
      <protection/>
    </xf>
    <xf numFmtId="176" fontId="56" fillId="0" borderId="11" xfId="56" applyNumberFormat="1" applyFont="1" applyFill="1" applyBorder="1" applyAlignment="1">
      <alignment horizontal="center" vertical="center" wrapText="1"/>
      <protection/>
    </xf>
    <xf numFmtId="176" fontId="56" fillId="0" borderId="12" xfId="56" applyNumberFormat="1" applyFont="1" applyFill="1" applyBorder="1" applyAlignment="1">
      <alignment horizontal="center" vertical="center" wrapText="1"/>
      <protection/>
    </xf>
    <xf numFmtId="176" fontId="56" fillId="0" borderId="10" xfId="56" applyNumberFormat="1" applyFont="1" applyFill="1" applyBorder="1" applyAlignment="1">
      <alignment horizontal="center" vertical="center" wrapText="1"/>
      <protection/>
    </xf>
    <xf numFmtId="176" fontId="56" fillId="0" borderId="13" xfId="56" applyNumberFormat="1" applyFont="1" applyFill="1" applyBorder="1" applyAlignment="1">
      <alignment horizontal="center" vertical="center" wrapText="1"/>
      <protection/>
    </xf>
    <xf numFmtId="176" fontId="56" fillId="0" borderId="14" xfId="56" applyNumberFormat="1" applyFont="1" applyFill="1" applyBorder="1" applyAlignment="1">
      <alignment horizontal="center" vertical="center" wrapText="1"/>
      <protection/>
    </xf>
    <xf numFmtId="176" fontId="56" fillId="0" borderId="15" xfId="56" applyNumberFormat="1" applyFont="1" applyFill="1" applyBorder="1" applyAlignment="1">
      <alignment horizontal="center" vertical="center" wrapText="1"/>
      <protection/>
    </xf>
    <xf numFmtId="176" fontId="56" fillId="0" borderId="16" xfId="56" applyNumberFormat="1" applyFont="1" applyFill="1" applyBorder="1" applyAlignment="1">
      <alignment horizontal="center" vertical="center" wrapText="1"/>
      <protection/>
    </xf>
    <xf numFmtId="176" fontId="51" fillId="0" borderId="13" xfId="56" applyNumberFormat="1" applyFont="1" applyFill="1" applyBorder="1" applyAlignment="1">
      <alignment horizontal="center" vertical="center" wrapText="1"/>
      <protection/>
    </xf>
    <xf numFmtId="176" fontId="51" fillId="0" borderId="14" xfId="56" applyNumberFormat="1" applyFont="1" applyFill="1" applyBorder="1" applyAlignment="1">
      <alignment horizontal="center" vertical="center" wrapText="1"/>
      <protection/>
    </xf>
    <xf numFmtId="176" fontId="51" fillId="0" borderId="10" xfId="56" applyNumberFormat="1" applyFont="1" applyFill="1" applyBorder="1" applyAlignment="1">
      <alignment horizontal="center" vertical="center" wrapText="1"/>
      <protection/>
    </xf>
    <xf numFmtId="176" fontId="51" fillId="0" borderId="10" xfId="41" applyNumberFormat="1" applyFont="1" applyFill="1" applyBorder="1" applyAlignment="1">
      <alignment horizontal="center" vertical="center" wrapText="1"/>
      <protection/>
    </xf>
    <xf numFmtId="176" fontId="51" fillId="0" borderId="14" xfId="41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40% - 强调文字颜色 6 3 2 2 3 2 2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2 2 2 2 5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93"/>
  <sheetViews>
    <sheetView tabSelected="1" zoomScaleSheetLayoutView="100" zoomScalePageLayoutView="0" workbookViewId="0" topLeftCell="A197">
      <selection activeCell="B211" sqref="B211"/>
    </sheetView>
  </sheetViews>
  <sheetFormatPr defaultColWidth="9.140625" defaultRowHeight="15"/>
  <cols>
    <col min="1" max="1" width="8.57421875" style="1" customWidth="1"/>
    <col min="2" max="2" width="12.28125" style="1" customWidth="1"/>
    <col min="3" max="5" width="9.421875" style="6" customWidth="1"/>
    <col min="6" max="7" width="11.7109375" style="7" customWidth="1"/>
    <col min="8" max="8" width="42.00390625" style="9" customWidth="1"/>
    <col min="9" max="9" width="20.140625" style="1" customWidth="1"/>
    <col min="10" max="237" width="9.00390625" style="1" customWidth="1"/>
    <col min="238" max="16384" width="9.00390625" style="10" customWidth="1"/>
  </cols>
  <sheetData>
    <row r="1" ht="24" customHeight="1">
      <c r="A1" s="58" t="s">
        <v>517</v>
      </c>
    </row>
    <row r="2" spans="1:9" s="1" customFormat="1" ht="33.75" customHeight="1">
      <c r="A2" s="61" t="s">
        <v>520</v>
      </c>
      <c r="B2" s="61"/>
      <c r="C2" s="61"/>
      <c r="D2" s="61"/>
      <c r="E2" s="61"/>
      <c r="F2" s="61"/>
      <c r="G2" s="61"/>
      <c r="H2" s="62"/>
      <c r="I2" s="61"/>
    </row>
    <row r="3" spans="1:251" s="2" customFormat="1" ht="24">
      <c r="A3" s="12" t="s">
        <v>2</v>
      </c>
      <c r="B3" s="12" t="s">
        <v>3</v>
      </c>
      <c r="C3" s="56" t="s">
        <v>4</v>
      </c>
      <c r="D3" s="56" t="s">
        <v>5</v>
      </c>
      <c r="E3" s="56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4"/>
    </row>
    <row r="4" spans="1:251" s="3" customFormat="1" ht="14.25">
      <c r="A4" s="59" t="s">
        <v>12</v>
      </c>
      <c r="B4" s="59"/>
      <c r="C4" s="14"/>
      <c r="D4" s="14"/>
      <c r="E4" s="14"/>
      <c r="F4" s="20">
        <f>F5</f>
        <v>4345139</v>
      </c>
      <c r="G4" s="21">
        <f>G5</f>
        <v>9646</v>
      </c>
      <c r="H4" s="30"/>
      <c r="I4" s="31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</row>
    <row r="5" spans="1:251" s="3" customFormat="1" ht="14.25">
      <c r="A5" s="59" t="s">
        <v>13</v>
      </c>
      <c r="B5" s="59"/>
      <c r="C5" s="14"/>
      <c r="D5" s="14"/>
      <c r="E5" s="14"/>
      <c r="F5" s="22">
        <f>F6+F11+F25+F31+F48+F95+F121+F144+F162+F175+F211+F240+F252+F281</f>
        <v>4345139</v>
      </c>
      <c r="G5" s="23">
        <f>G6+G11+G25+G31+G48+G95+G121+G144+G162+G175+G211+G240+G252+G281</f>
        <v>9646</v>
      </c>
      <c r="H5" s="33"/>
      <c r="I5" s="31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</row>
    <row r="6" spans="1:251" s="4" customFormat="1" ht="14.25">
      <c r="A6" s="59" t="s">
        <v>14</v>
      </c>
      <c r="B6" s="12" t="s">
        <v>15</v>
      </c>
      <c r="C6" s="14"/>
      <c r="D6" s="14"/>
      <c r="E6" s="14"/>
      <c r="F6" s="20">
        <f>F7+F8</f>
        <v>44089</v>
      </c>
      <c r="G6" s="21">
        <f>G7+G8</f>
        <v>98</v>
      </c>
      <c r="H6" s="33"/>
      <c r="I6" s="34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</row>
    <row r="7" spans="1:251" s="3" customFormat="1" ht="73.5" customHeight="1">
      <c r="A7" s="59"/>
      <c r="B7" s="16" t="s">
        <v>16</v>
      </c>
      <c r="C7" s="17">
        <v>2110507</v>
      </c>
      <c r="D7" s="17">
        <v>502</v>
      </c>
      <c r="E7" s="17">
        <v>2001</v>
      </c>
      <c r="F7" s="24">
        <v>1754</v>
      </c>
      <c r="G7" s="25">
        <v>10</v>
      </c>
      <c r="H7" s="33" t="s">
        <v>17</v>
      </c>
      <c r="I7" s="36" t="s">
        <v>18</v>
      </c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</row>
    <row r="8" spans="1:251" s="4" customFormat="1" ht="69.75" customHeight="1">
      <c r="A8" s="59"/>
      <c r="B8" s="18" t="s">
        <v>19</v>
      </c>
      <c r="C8" s="18"/>
      <c r="D8" s="18"/>
      <c r="E8" s="18"/>
      <c r="F8" s="20">
        <f>F9+F10</f>
        <v>42335</v>
      </c>
      <c r="G8" s="21">
        <f>G9+G10</f>
        <v>88</v>
      </c>
      <c r="H8" s="39" t="s">
        <v>20</v>
      </c>
      <c r="I8" s="38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</row>
    <row r="9" spans="1:251" s="3" customFormat="1" ht="14.25">
      <c r="A9" s="59"/>
      <c r="B9" s="60" t="s">
        <v>21</v>
      </c>
      <c r="C9" s="17">
        <v>2110507</v>
      </c>
      <c r="D9" s="17">
        <v>502</v>
      </c>
      <c r="E9" s="17">
        <v>2001</v>
      </c>
      <c r="F9" s="24">
        <v>33145</v>
      </c>
      <c r="G9" s="25">
        <f>ROUND(F9*8866/4270289,0)</f>
        <v>69</v>
      </c>
      <c r="H9" s="33"/>
      <c r="I9" s="36" t="s">
        <v>22</v>
      </c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</row>
    <row r="10" spans="1:251" s="3" customFormat="1" ht="14.25">
      <c r="A10" s="59"/>
      <c r="B10" s="60"/>
      <c r="C10" s="17">
        <v>2110507</v>
      </c>
      <c r="D10" s="17">
        <v>502</v>
      </c>
      <c r="E10" s="17">
        <v>2001</v>
      </c>
      <c r="F10" s="24">
        <v>9190</v>
      </c>
      <c r="G10" s="25">
        <f>ROUND(F10*8866/4270289,0)</f>
        <v>19</v>
      </c>
      <c r="H10" s="33"/>
      <c r="I10" s="36" t="s">
        <v>23</v>
      </c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</row>
    <row r="11" spans="1:251" s="4" customFormat="1" ht="14.25">
      <c r="A11" s="59" t="s">
        <v>24</v>
      </c>
      <c r="B11" s="12" t="s">
        <v>25</v>
      </c>
      <c r="C11" s="18"/>
      <c r="D11" s="18"/>
      <c r="E11" s="18"/>
      <c r="F11" s="19">
        <f>F12+F13+F16+F19+F20+F21</f>
        <v>412270</v>
      </c>
      <c r="G11" s="26">
        <f>G12+G13+G16+G19+G20+G21</f>
        <v>883</v>
      </c>
      <c r="H11" s="39"/>
      <c r="I11" s="38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</row>
    <row r="12" spans="1:251" s="3" customFormat="1" ht="48">
      <c r="A12" s="59"/>
      <c r="B12" s="16" t="s">
        <v>26</v>
      </c>
      <c r="C12" s="17">
        <v>2110507</v>
      </c>
      <c r="D12" s="17">
        <v>502</v>
      </c>
      <c r="E12" s="17">
        <v>2001</v>
      </c>
      <c r="F12" s="24">
        <v>116</v>
      </c>
      <c r="G12" s="25">
        <v>10</v>
      </c>
      <c r="H12" s="33" t="s">
        <v>27</v>
      </c>
      <c r="I12" s="36" t="s">
        <v>28</v>
      </c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</row>
    <row r="13" spans="1:251" s="4" customFormat="1" ht="48">
      <c r="A13" s="59"/>
      <c r="B13" s="12" t="s">
        <v>519</v>
      </c>
      <c r="C13" s="12"/>
      <c r="D13" s="12"/>
      <c r="E13" s="12"/>
      <c r="F13" s="20">
        <f>F14+F15</f>
        <v>5549</v>
      </c>
      <c r="G13" s="21">
        <f>G14+G15</f>
        <v>21</v>
      </c>
      <c r="H13" s="40" t="s">
        <v>30</v>
      </c>
      <c r="I13" s="38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</row>
    <row r="14" spans="1:251" s="3" customFormat="1" ht="14.25">
      <c r="A14" s="59"/>
      <c r="B14" s="60" t="s">
        <v>518</v>
      </c>
      <c r="C14" s="17">
        <v>2110507</v>
      </c>
      <c r="D14" s="17">
        <v>502</v>
      </c>
      <c r="E14" s="17">
        <v>2001</v>
      </c>
      <c r="F14" s="24">
        <v>5082</v>
      </c>
      <c r="G14" s="25">
        <f>ROUND(F14*8866/4270289,0)</f>
        <v>11</v>
      </c>
      <c r="H14" s="33"/>
      <c r="I14" s="36" t="s">
        <v>32</v>
      </c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</row>
    <row r="15" spans="1:251" s="3" customFormat="1" ht="14.25">
      <c r="A15" s="59"/>
      <c r="B15" s="60"/>
      <c r="C15" s="17">
        <v>2110507</v>
      </c>
      <c r="D15" s="17">
        <v>502</v>
      </c>
      <c r="E15" s="17">
        <v>2001</v>
      </c>
      <c r="F15" s="24">
        <v>467</v>
      </c>
      <c r="G15" s="25">
        <v>10</v>
      </c>
      <c r="H15" s="33"/>
      <c r="I15" s="36" t="s">
        <v>33</v>
      </c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</row>
    <row r="16" spans="1:251" s="4" customFormat="1" ht="48">
      <c r="A16" s="59"/>
      <c r="B16" s="12" t="s">
        <v>34</v>
      </c>
      <c r="C16" s="12"/>
      <c r="D16" s="12"/>
      <c r="E16" s="12"/>
      <c r="F16" s="20">
        <f>F17+F18</f>
        <v>6648</v>
      </c>
      <c r="G16" s="21">
        <f>G17+G18</f>
        <v>21</v>
      </c>
      <c r="H16" s="40" t="s">
        <v>35</v>
      </c>
      <c r="I16" s="38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</row>
    <row r="17" spans="1:251" s="3" customFormat="1" ht="14.25">
      <c r="A17" s="59"/>
      <c r="B17" s="60" t="s">
        <v>36</v>
      </c>
      <c r="C17" s="17">
        <v>2110507</v>
      </c>
      <c r="D17" s="17">
        <v>502</v>
      </c>
      <c r="E17" s="17">
        <v>2001</v>
      </c>
      <c r="F17" s="24">
        <v>5477</v>
      </c>
      <c r="G17" s="25">
        <f>ROUND(F17*8866/4270289,0)</f>
        <v>11</v>
      </c>
      <c r="H17" s="33"/>
      <c r="I17" s="36" t="s">
        <v>37</v>
      </c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</row>
    <row r="18" spans="1:251" s="3" customFormat="1" ht="14.25">
      <c r="A18" s="59"/>
      <c r="B18" s="60"/>
      <c r="C18" s="17">
        <v>2110507</v>
      </c>
      <c r="D18" s="17">
        <v>502</v>
      </c>
      <c r="E18" s="17">
        <v>2001</v>
      </c>
      <c r="F18" s="24">
        <v>1171</v>
      </c>
      <c r="G18" s="25">
        <v>10</v>
      </c>
      <c r="H18" s="33"/>
      <c r="I18" s="36" t="s">
        <v>38</v>
      </c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</row>
    <row r="19" spans="1:251" s="3" customFormat="1" ht="48">
      <c r="A19" s="59"/>
      <c r="B19" s="16" t="s">
        <v>39</v>
      </c>
      <c r="C19" s="17">
        <v>2110507</v>
      </c>
      <c r="D19" s="17">
        <v>502</v>
      </c>
      <c r="E19" s="17">
        <v>2001</v>
      </c>
      <c r="F19" s="24">
        <v>37893</v>
      </c>
      <c r="G19" s="25">
        <f aca="true" t="shared" si="0" ref="G19:G24">ROUND(F19*8866/4270289,0)</f>
        <v>79</v>
      </c>
      <c r="H19" s="33" t="s">
        <v>40</v>
      </c>
      <c r="I19" s="36" t="s">
        <v>41</v>
      </c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</row>
    <row r="20" spans="1:251" s="3" customFormat="1" ht="48">
      <c r="A20" s="59"/>
      <c r="B20" s="16" t="s">
        <v>42</v>
      </c>
      <c r="C20" s="17">
        <v>2110507</v>
      </c>
      <c r="D20" s="17">
        <v>502</v>
      </c>
      <c r="E20" s="17">
        <v>2001</v>
      </c>
      <c r="F20" s="24">
        <v>34450</v>
      </c>
      <c r="G20" s="25">
        <f t="shared" si="0"/>
        <v>72</v>
      </c>
      <c r="H20" s="33" t="s">
        <v>43</v>
      </c>
      <c r="I20" s="36" t="s">
        <v>44</v>
      </c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</row>
    <row r="21" spans="1:251" s="4" customFormat="1" ht="48">
      <c r="A21" s="59"/>
      <c r="B21" s="12" t="s">
        <v>45</v>
      </c>
      <c r="C21" s="12"/>
      <c r="D21" s="12"/>
      <c r="E21" s="12"/>
      <c r="F21" s="20">
        <f>F22+F23+F24</f>
        <v>327614</v>
      </c>
      <c r="G21" s="21">
        <f t="shared" si="0"/>
        <v>680</v>
      </c>
      <c r="H21" s="40" t="s">
        <v>46</v>
      </c>
      <c r="I21" s="38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</row>
    <row r="22" spans="1:251" s="3" customFormat="1" ht="14.25">
      <c r="A22" s="59"/>
      <c r="B22" s="60" t="s">
        <v>47</v>
      </c>
      <c r="C22" s="17">
        <v>2110507</v>
      </c>
      <c r="D22" s="17">
        <v>502</v>
      </c>
      <c r="E22" s="17">
        <v>2001</v>
      </c>
      <c r="F22" s="24">
        <v>90605</v>
      </c>
      <c r="G22" s="25">
        <f t="shared" si="0"/>
        <v>188</v>
      </c>
      <c r="H22" s="33"/>
      <c r="I22" s="36" t="s">
        <v>48</v>
      </c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</row>
    <row r="23" spans="1:251" s="3" customFormat="1" ht="14.25">
      <c r="A23" s="59"/>
      <c r="B23" s="60"/>
      <c r="C23" s="17">
        <v>2110507</v>
      </c>
      <c r="D23" s="17">
        <v>502</v>
      </c>
      <c r="E23" s="17">
        <v>2001</v>
      </c>
      <c r="F23" s="24">
        <v>190673</v>
      </c>
      <c r="G23" s="25">
        <f t="shared" si="0"/>
        <v>396</v>
      </c>
      <c r="H23" s="33"/>
      <c r="I23" s="36" t="s">
        <v>49</v>
      </c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</row>
    <row r="24" spans="1:251" s="3" customFormat="1" ht="14.25">
      <c r="A24" s="59"/>
      <c r="B24" s="60"/>
      <c r="C24" s="17">
        <v>2110507</v>
      </c>
      <c r="D24" s="17">
        <v>502</v>
      </c>
      <c r="E24" s="17">
        <v>2001</v>
      </c>
      <c r="F24" s="24">
        <v>46336</v>
      </c>
      <c r="G24" s="25">
        <f t="shared" si="0"/>
        <v>96</v>
      </c>
      <c r="H24" s="33"/>
      <c r="I24" s="36" t="s">
        <v>50</v>
      </c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</row>
    <row r="25" spans="1:251" s="4" customFormat="1" ht="14.25">
      <c r="A25" s="59" t="s">
        <v>51</v>
      </c>
      <c r="B25" s="12" t="s">
        <v>52</v>
      </c>
      <c r="C25" s="18"/>
      <c r="D25" s="18"/>
      <c r="E25" s="18"/>
      <c r="F25" s="19">
        <f>F26+F27+F28</f>
        <v>7867</v>
      </c>
      <c r="G25" s="26">
        <f>G26+G27+G28</f>
        <v>42</v>
      </c>
      <c r="H25" s="39"/>
      <c r="I25" s="38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</row>
    <row r="26" spans="1:251" s="3" customFormat="1" ht="48">
      <c r="A26" s="59"/>
      <c r="B26" s="16" t="s">
        <v>53</v>
      </c>
      <c r="C26" s="17">
        <v>2110507</v>
      </c>
      <c r="D26" s="17">
        <v>502</v>
      </c>
      <c r="E26" s="17">
        <v>2001</v>
      </c>
      <c r="F26" s="24">
        <v>679</v>
      </c>
      <c r="G26" s="25">
        <v>10</v>
      </c>
      <c r="H26" s="33" t="s">
        <v>54</v>
      </c>
      <c r="I26" s="36" t="s">
        <v>55</v>
      </c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</row>
    <row r="27" spans="1:251" s="3" customFormat="1" ht="48">
      <c r="A27" s="59"/>
      <c r="B27" s="16" t="s">
        <v>56</v>
      </c>
      <c r="C27" s="17">
        <v>2110507</v>
      </c>
      <c r="D27" s="17">
        <v>502</v>
      </c>
      <c r="E27" s="17">
        <v>2001</v>
      </c>
      <c r="F27" s="24">
        <v>52</v>
      </c>
      <c r="G27" s="25">
        <v>10</v>
      </c>
      <c r="H27" s="33" t="s">
        <v>57</v>
      </c>
      <c r="I27" s="36" t="s">
        <v>58</v>
      </c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</row>
    <row r="28" spans="1:251" s="4" customFormat="1" ht="48">
      <c r="A28" s="59"/>
      <c r="B28" s="12" t="s">
        <v>59</v>
      </c>
      <c r="C28" s="12"/>
      <c r="D28" s="12"/>
      <c r="E28" s="12"/>
      <c r="F28" s="20">
        <f>F29+F30</f>
        <v>7136</v>
      </c>
      <c r="G28" s="21">
        <f>G29+G30</f>
        <v>22</v>
      </c>
      <c r="H28" s="40" t="s">
        <v>60</v>
      </c>
      <c r="I28" s="38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</row>
    <row r="29" spans="1:251" s="3" customFormat="1" ht="14.25">
      <c r="A29" s="59"/>
      <c r="B29" s="60" t="s">
        <v>61</v>
      </c>
      <c r="C29" s="17">
        <v>2110507</v>
      </c>
      <c r="D29" s="17">
        <v>502</v>
      </c>
      <c r="E29" s="17">
        <v>2001</v>
      </c>
      <c r="F29" s="24">
        <v>5678</v>
      </c>
      <c r="G29" s="25">
        <f>ROUND(F29*8866/4270289,0)</f>
        <v>12</v>
      </c>
      <c r="H29" s="33"/>
      <c r="I29" s="36" t="s">
        <v>62</v>
      </c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</row>
    <row r="30" spans="1:251" s="3" customFormat="1" ht="14.25">
      <c r="A30" s="59"/>
      <c r="B30" s="60"/>
      <c r="C30" s="17">
        <v>2110507</v>
      </c>
      <c r="D30" s="17">
        <v>502</v>
      </c>
      <c r="E30" s="17">
        <v>2001</v>
      </c>
      <c r="F30" s="24">
        <v>1458</v>
      </c>
      <c r="G30" s="25">
        <v>10</v>
      </c>
      <c r="H30" s="33"/>
      <c r="I30" s="36" t="s">
        <v>63</v>
      </c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</row>
    <row r="31" spans="1:251" s="4" customFormat="1" ht="14.25">
      <c r="A31" s="59" t="s">
        <v>64</v>
      </c>
      <c r="B31" s="12" t="s">
        <v>65</v>
      </c>
      <c r="C31" s="18"/>
      <c r="D31" s="18"/>
      <c r="E31" s="18"/>
      <c r="F31" s="19">
        <f>F32+F35+F38+F43+F44+F45+F46+F47</f>
        <v>131390</v>
      </c>
      <c r="G31" s="26">
        <f>G32+G35+G38+G43+G44+G45+G46+G47</f>
        <v>326</v>
      </c>
      <c r="H31" s="39"/>
      <c r="I31" s="38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</row>
    <row r="32" spans="1:251" s="4" customFormat="1" ht="48">
      <c r="A32" s="59"/>
      <c r="B32" s="12" t="s">
        <v>66</v>
      </c>
      <c r="C32" s="18"/>
      <c r="D32" s="18"/>
      <c r="E32" s="18"/>
      <c r="F32" s="19">
        <f>F33+F34</f>
        <v>60256</v>
      </c>
      <c r="G32" s="26">
        <f>G33+G34</f>
        <v>126</v>
      </c>
      <c r="H32" s="39" t="s">
        <v>67</v>
      </c>
      <c r="I32" s="38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</row>
    <row r="33" spans="1:251" s="3" customFormat="1" ht="14.25">
      <c r="A33" s="59"/>
      <c r="B33" s="63" t="s">
        <v>68</v>
      </c>
      <c r="C33" s="17">
        <v>2110507</v>
      </c>
      <c r="D33" s="17">
        <v>502</v>
      </c>
      <c r="E33" s="17">
        <v>2001</v>
      </c>
      <c r="F33" s="24">
        <v>55758</v>
      </c>
      <c r="G33" s="25">
        <f>ROUND(F33*8866/4270289,0)</f>
        <v>116</v>
      </c>
      <c r="H33" s="33"/>
      <c r="I33" s="36" t="s">
        <v>69</v>
      </c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</row>
    <row r="34" spans="1:251" s="3" customFormat="1" ht="14.25">
      <c r="A34" s="59"/>
      <c r="B34" s="63"/>
      <c r="C34" s="17">
        <v>2110507</v>
      </c>
      <c r="D34" s="17">
        <v>502</v>
      </c>
      <c r="E34" s="17">
        <v>2001</v>
      </c>
      <c r="F34" s="24">
        <v>4498</v>
      </c>
      <c r="G34" s="25">
        <f>ROUND(F34*9787/4397377,0)</f>
        <v>10</v>
      </c>
      <c r="H34" s="33"/>
      <c r="I34" s="36" t="s">
        <v>70</v>
      </c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</row>
    <row r="35" spans="1:251" s="4" customFormat="1" ht="48">
      <c r="A35" s="59"/>
      <c r="B35" s="12" t="s">
        <v>71</v>
      </c>
      <c r="C35" s="12"/>
      <c r="D35" s="12"/>
      <c r="E35" s="12"/>
      <c r="F35" s="20">
        <f>F36+F37</f>
        <v>2153</v>
      </c>
      <c r="G35" s="21">
        <f>G36+G37</f>
        <v>20</v>
      </c>
      <c r="H35" s="40" t="s">
        <v>72</v>
      </c>
      <c r="I35" s="41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</row>
    <row r="36" spans="1:251" s="3" customFormat="1" ht="14.25">
      <c r="A36" s="59"/>
      <c r="B36" s="63" t="s">
        <v>73</v>
      </c>
      <c r="C36" s="17">
        <v>2110507</v>
      </c>
      <c r="D36" s="17">
        <v>502</v>
      </c>
      <c r="E36" s="17">
        <v>2001</v>
      </c>
      <c r="F36" s="24">
        <v>2001</v>
      </c>
      <c r="G36" s="25">
        <v>10</v>
      </c>
      <c r="H36" s="33"/>
      <c r="I36" s="36" t="s">
        <v>74</v>
      </c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</row>
    <row r="37" spans="1:251" s="3" customFormat="1" ht="14.25">
      <c r="A37" s="59"/>
      <c r="B37" s="63"/>
      <c r="C37" s="17">
        <v>2110507</v>
      </c>
      <c r="D37" s="17">
        <v>502</v>
      </c>
      <c r="E37" s="17">
        <v>2001</v>
      </c>
      <c r="F37" s="24">
        <v>152</v>
      </c>
      <c r="G37" s="25">
        <v>10</v>
      </c>
      <c r="H37" s="33"/>
      <c r="I37" s="36" t="s">
        <v>75</v>
      </c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</row>
    <row r="38" spans="1:251" s="4" customFormat="1" ht="48">
      <c r="A38" s="59"/>
      <c r="B38" s="12" t="s">
        <v>76</v>
      </c>
      <c r="C38" s="12"/>
      <c r="D38" s="12"/>
      <c r="E38" s="12"/>
      <c r="F38" s="20">
        <f>F39+F40+F41+F42</f>
        <v>10797</v>
      </c>
      <c r="G38" s="21">
        <f>G39+G40+G41+G42</f>
        <v>42</v>
      </c>
      <c r="H38" s="40" t="s">
        <v>77</v>
      </c>
      <c r="I38" s="38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44"/>
      <c r="IE38" s="44"/>
      <c r="IF38" s="44"/>
      <c r="IG38" s="44"/>
      <c r="IH38" s="44"/>
      <c r="II38" s="44"/>
      <c r="IJ38" s="44"/>
      <c r="IK38" s="44"/>
      <c r="IL38" s="44"/>
      <c r="IM38" s="44"/>
      <c r="IN38" s="44"/>
      <c r="IO38" s="44"/>
      <c r="IP38" s="44"/>
      <c r="IQ38" s="44"/>
    </row>
    <row r="39" spans="1:251" s="3" customFormat="1" ht="14.25">
      <c r="A39" s="59"/>
      <c r="B39" s="60" t="s">
        <v>78</v>
      </c>
      <c r="C39" s="17">
        <v>2110507</v>
      </c>
      <c r="D39" s="17">
        <v>502</v>
      </c>
      <c r="E39" s="17">
        <v>2001</v>
      </c>
      <c r="F39" s="24">
        <v>4107</v>
      </c>
      <c r="G39" s="25">
        <v>10</v>
      </c>
      <c r="H39" s="33"/>
      <c r="I39" s="36" t="s">
        <v>79</v>
      </c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</row>
    <row r="40" spans="1:251" s="3" customFormat="1" ht="14.25">
      <c r="A40" s="59"/>
      <c r="B40" s="60"/>
      <c r="C40" s="17">
        <v>2110507</v>
      </c>
      <c r="D40" s="17">
        <v>502</v>
      </c>
      <c r="E40" s="17">
        <v>2001</v>
      </c>
      <c r="F40" s="24">
        <v>660</v>
      </c>
      <c r="G40" s="25">
        <v>10</v>
      </c>
      <c r="H40" s="33"/>
      <c r="I40" s="36" t="s">
        <v>80</v>
      </c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</row>
    <row r="41" spans="1:251" s="3" customFormat="1" ht="14.25">
      <c r="A41" s="59"/>
      <c r="B41" s="60"/>
      <c r="C41" s="17">
        <v>2110507</v>
      </c>
      <c r="D41" s="17">
        <v>502</v>
      </c>
      <c r="E41" s="17">
        <v>2001</v>
      </c>
      <c r="F41" s="24">
        <v>122</v>
      </c>
      <c r="G41" s="25">
        <v>10</v>
      </c>
      <c r="H41" s="33"/>
      <c r="I41" s="36" t="s">
        <v>81</v>
      </c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</row>
    <row r="42" spans="1:251" s="3" customFormat="1" ht="14.25">
      <c r="A42" s="59"/>
      <c r="B42" s="60"/>
      <c r="C42" s="17">
        <v>2110507</v>
      </c>
      <c r="D42" s="17">
        <v>502</v>
      </c>
      <c r="E42" s="17">
        <v>2001</v>
      </c>
      <c r="F42" s="24">
        <v>5908</v>
      </c>
      <c r="G42" s="25">
        <f>ROUND(F42*8866/4270289,0)</f>
        <v>12</v>
      </c>
      <c r="H42" s="33"/>
      <c r="I42" s="36" t="s">
        <v>82</v>
      </c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  <c r="IQ42" s="43"/>
    </row>
    <row r="43" spans="1:251" s="3" customFormat="1" ht="48">
      <c r="A43" s="59"/>
      <c r="B43" s="16" t="s">
        <v>83</v>
      </c>
      <c r="C43" s="17">
        <v>2110507</v>
      </c>
      <c r="D43" s="17">
        <v>502</v>
      </c>
      <c r="E43" s="17">
        <v>2001</v>
      </c>
      <c r="F43" s="24">
        <v>1721</v>
      </c>
      <c r="G43" s="25">
        <v>10</v>
      </c>
      <c r="H43" s="33" t="s">
        <v>84</v>
      </c>
      <c r="I43" s="36" t="s">
        <v>85</v>
      </c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  <c r="IQ43" s="43"/>
    </row>
    <row r="44" spans="1:251" s="3" customFormat="1" ht="48">
      <c r="A44" s="59"/>
      <c r="B44" s="16" t="s">
        <v>86</v>
      </c>
      <c r="C44" s="17">
        <v>2110507</v>
      </c>
      <c r="D44" s="17">
        <v>502</v>
      </c>
      <c r="E44" s="17">
        <v>2001</v>
      </c>
      <c r="F44" s="24">
        <v>4497</v>
      </c>
      <c r="G44" s="25">
        <f>ROUND(F44*9787/4397377,0)</f>
        <v>10</v>
      </c>
      <c r="H44" s="33" t="s">
        <v>87</v>
      </c>
      <c r="I44" s="36" t="s">
        <v>88</v>
      </c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</row>
    <row r="45" spans="1:251" s="3" customFormat="1" ht="48">
      <c r="A45" s="59"/>
      <c r="B45" s="16" t="s">
        <v>89</v>
      </c>
      <c r="C45" s="17">
        <v>2110507</v>
      </c>
      <c r="D45" s="17">
        <v>502</v>
      </c>
      <c r="E45" s="17">
        <v>2001</v>
      </c>
      <c r="F45" s="24">
        <v>47382</v>
      </c>
      <c r="G45" s="25">
        <f>ROUND(F45*8866/4270289,0)</f>
        <v>98</v>
      </c>
      <c r="H45" s="33" t="s">
        <v>90</v>
      </c>
      <c r="I45" s="36" t="s">
        <v>91</v>
      </c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</row>
    <row r="46" spans="1:251" s="3" customFormat="1" ht="48">
      <c r="A46" s="59"/>
      <c r="B46" s="16" t="s">
        <v>92</v>
      </c>
      <c r="C46" s="17">
        <v>2110507</v>
      </c>
      <c r="D46" s="17">
        <v>502</v>
      </c>
      <c r="E46" s="17">
        <v>2001</v>
      </c>
      <c r="F46" s="24">
        <v>1926</v>
      </c>
      <c r="G46" s="25">
        <v>10</v>
      </c>
      <c r="H46" s="33" t="s">
        <v>93</v>
      </c>
      <c r="I46" s="36" t="s">
        <v>94</v>
      </c>
      <c r="ID46" s="43"/>
      <c r="IE46" s="43"/>
      <c r="IF46" s="43"/>
      <c r="IG46" s="43"/>
      <c r="IH46" s="43"/>
      <c r="II46" s="43"/>
      <c r="IJ46" s="43"/>
      <c r="IK46" s="43"/>
      <c r="IL46" s="43"/>
      <c r="IM46" s="43"/>
      <c r="IN46" s="43"/>
      <c r="IO46" s="43"/>
      <c r="IP46" s="43"/>
      <c r="IQ46" s="43"/>
    </row>
    <row r="47" spans="1:251" s="3" customFormat="1" ht="48">
      <c r="A47" s="59"/>
      <c r="B47" s="16" t="s">
        <v>95</v>
      </c>
      <c r="C47" s="17">
        <v>2110507</v>
      </c>
      <c r="D47" s="17">
        <v>502</v>
      </c>
      <c r="E47" s="17">
        <v>2001</v>
      </c>
      <c r="F47" s="24">
        <v>2658</v>
      </c>
      <c r="G47" s="25">
        <v>10</v>
      </c>
      <c r="H47" s="33" t="s">
        <v>96</v>
      </c>
      <c r="I47" s="36" t="s">
        <v>97</v>
      </c>
      <c r="ID47" s="43"/>
      <c r="IE47" s="43"/>
      <c r="IF47" s="43"/>
      <c r="IG47" s="43"/>
      <c r="IH47" s="43"/>
      <c r="II47" s="43"/>
      <c r="IJ47" s="43"/>
      <c r="IK47" s="43"/>
      <c r="IL47" s="43"/>
      <c r="IM47" s="43"/>
      <c r="IN47" s="43"/>
      <c r="IO47" s="43"/>
      <c r="IP47" s="43"/>
      <c r="IQ47" s="43"/>
    </row>
    <row r="48" spans="1:251" s="4" customFormat="1" ht="14.25">
      <c r="A48" s="59" t="s">
        <v>98</v>
      </c>
      <c r="B48" s="12" t="s">
        <v>99</v>
      </c>
      <c r="C48" s="18"/>
      <c r="D48" s="18"/>
      <c r="E48" s="18"/>
      <c r="F48" s="19">
        <f>F49+F50+F54+F58+F64+F65+F71+F78+F82+F89</f>
        <v>831123</v>
      </c>
      <c r="G48" s="26">
        <f>G49+G50+G54+G58+G64+G65+G71+G78+G82+G89</f>
        <v>1796</v>
      </c>
      <c r="H48" s="39"/>
      <c r="I48" s="38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</row>
    <row r="49" spans="1:251" s="3" customFormat="1" ht="48">
      <c r="A49" s="59"/>
      <c r="B49" s="16" t="s">
        <v>100</v>
      </c>
      <c r="C49" s="17">
        <v>2110507</v>
      </c>
      <c r="D49" s="17">
        <v>502</v>
      </c>
      <c r="E49" s="17">
        <v>2001</v>
      </c>
      <c r="F49" s="24">
        <v>466</v>
      </c>
      <c r="G49" s="25">
        <v>10</v>
      </c>
      <c r="H49" s="33" t="s">
        <v>101</v>
      </c>
      <c r="I49" s="36" t="s">
        <v>102</v>
      </c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</row>
    <row r="50" spans="1:251" s="4" customFormat="1" ht="36">
      <c r="A50" s="59"/>
      <c r="B50" s="12" t="s">
        <v>522</v>
      </c>
      <c r="C50" s="12"/>
      <c r="D50" s="12"/>
      <c r="E50" s="12"/>
      <c r="F50" s="20">
        <f>F51+F52+F53</f>
        <v>7739</v>
      </c>
      <c r="G50" s="21">
        <f>G51+G52+G53</f>
        <v>32</v>
      </c>
      <c r="H50" s="40" t="s">
        <v>104</v>
      </c>
      <c r="I50" s="38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</row>
    <row r="51" spans="1:251" s="3" customFormat="1" ht="14.25">
      <c r="A51" s="59"/>
      <c r="B51" s="60" t="s">
        <v>521</v>
      </c>
      <c r="C51" s="17">
        <v>2110507</v>
      </c>
      <c r="D51" s="17">
        <v>502</v>
      </c>
      <c r="E51" s="17">
        <v>2001</v>
      </c>
      <c r="F51" s="24">
        <v>5843</v>
      </c>
      <c r="G51" s="25">
        <f>ROUND(F51*8866/4270289,0)</f>
        <v>12</v>
      </c>
      <c r="H51" s="33"/>
      <c r="I51" s="36" t="s">
        <v>106</v>
      </c>
      <c r="ID51" s="43"/>
      <c r="IE51" s="43"/>
      <c r="IF51" s="43"/>
      <c r="IG51" s="43"/>
      <c r="IH51" s="43"/>
      <c r="II51" s="43"/>
      <c r="IJ51" s="43"/>
      <c r="IK51" s="43"/>
      <c r="IL51" s="43"/>
      <c r="IM51" s="43"/>
      <c r="IN51" s="43"/>
      <c r="IO51" s="43"/>
      <c r="IP51" s="43"/>
      <c r="IQ51" s="43"/>
    </row>
    <row r="52" spans="1:251" s="3" customFormat="1" ht="14.25">
      <c r="A52" s="59"/>
      <c r="B52" s="60"/>
      <c r="C52" s="17">
        <v>2110507</v>
      </c>
      <c r="D52" s="17">
        <v>502</v>
      </c>
      <c r="E52" s="17">
        <v>2001</v>
      </c>
      <c r="F52" s="24">
        <v>4</v>
      </c>
      <c r="G52" s="25">
        <v>10</v>
      </c>
      <c r="H52" s="33"/>
      <c r="I52" s="36" t="s">
        <v>107</v>
      </c>
      <c r="ID52" s="43"/>
      <c r="IE52" s="43"/>
      <c r="IF52" s="43"/>
      <c r="IG52" s="43"/>
      <c r="IH52" s="43"/>
      <c r="II52" s="43"/>
      <c r="IJ52" s="43"/>
      <c r="IK52" s="43"/>
      <c r="IL52" s="43"/>
      <c r="IM52" s="43"/>
      <c r="IN52" s="43"/>
      <c r="IO52" s="43"/>
      <c r="IP52" s="43"/>
      <c r="IQ52" s="43"/>
    </row>
    <row r="53" spans="1:251" s="3" customFormat="1" ht="14.25">
      <c r="A53" s="59"/>
      <c r="B53" s="60"/>
      <c r="C53" s="17">
        <v>2110507</v>
      </c>
      <c r="D53" s="17">
        <v>502</v>
      </c>
      <c r="E53" s="17">
        <v>2001</v>
      </c>
      <c r="F53" s="24">
        <v>1892</v>
      </c>
      <c r="G53" s="25">
        <v>10</v>
      </c>
      <c r="H53" s="33"/>
      <c r="I53" s="36" t="s">
        <v>108</v>
      </c>
      <c r="ID53" s="43"/>
      <c r="IE53" s="43"/>
      <c r="IF53" s="43"/>
      <c r="IG53" s="43"/>
      <c r="IH53" s="43"/>
      <c r="II53" s="43"/>
      <c r="IJ53" s="43"/>
      <c r="IK53" s="43"/>
      <c r="IL53" s="43"/>
      <c r="IM53" s="43"/>
      <c r="IN53" s="43"/>
      <c r="IO53" s="43"/>
      <c r="IP53" s="43"/>
      <c r="IQ53" s="43"/>
    </row>
    <row r="54" spans="1:251" s="4" customFormat="1" ht="36">
      <c r="A54" s="59"/>
      <c r="B54" s="12" t="s">
        <v>109</v>
      </c>
      <c r="C54" s="12"/>
      <c r="D54" s="12"/>
      <c r="E54" s="12"/>
      <c r="F54" s="20">
        <f>SUM(F55:F57)</f>
        <v>42579</v>
      </c>
      <c r="G54" s="21">
        <f>SUM(G55:G57)</f>
        <v>89</v>
      </c>
      <c r="H54" s="40" t="s">
        <v>110</v>
      </c>
      <c r="I54" s="38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</row>
    <row r="55" spans="1:251" s="3" customFormat="1" ht="14.25">
      <c r="A55" s="59"/>
      <c r="B55" s="60" t="s">
        <v>111</v>
      </c>
      <c r="C55" s="17">
        <v>2110507</v>
      </c>
      <c r="D55" s="17">
        <v>502</v>
      </c>
      <c r="E55" s="17">
        <v>2001</v>
      </c>
      <c r="F55" s="24">
        <v>4633</v>
      </c>
      <c r="G55" s="25">
        <f>ROUND(F55*9787/4397377,0)</f>
        <v>10</v>
      </c>
      <c r="H55" s="33"/>
      <c r="I55" s="36" t="s">
        <v>112</v>
      </c>
      <c r="ID55" s="43"/>
      <c r="IE55" s="43"/>
      <c r="IF55" s="43"/>
      <c r="IG55" s="43"/>
      <c r="IH55" s="43"/>
      <c r="II55" s="43"/>
      <c r="IJ55" s="43"/>
      <c r="IK55" s="43"/>
      <c r="IL55" s="43"/>
      <c r="IM55" s="43"/>
      <c r="IN55" s="43"/>
      <c r="IO55" s="43"/>
      <c r="IP55" s="43"/>
      <c r="IQ55" s="43"/>
    </row>
    <row r="56" spans="1:251" s="3" customFormat="1" ht="14.25">
      <c r="A56" s="59"/>
      <c r="B56" s="60"/>
      <c r="C56" s="17">
        <v>2110507</v>
      </c>
      <c r="D56" s="17">
        <v>502</v>
      </c>
      <c r="E56" s="17">
        <v>2001</v>
      </c>
      <c r="F56" s="24">
        <v>21124</v>
      </c>
      <c r="G56" s="25">
        <f>ROUND(F56*8866/4270289,0)</f>
        <v>44</v>
      </c>
      <c r="H56" s="33"/>
      <c r="I56" s="36" t="s">
        <v>113</v>
      </c>
      <c r="ID56" s="43"/>
      <c r="IE56" s="43"/>
      <c r="IF56" s="43"/>
      <c r="IG56" s="43"/>
      <c r="IH56" s="43"/>
      <c r="II56" s="43"/>
      <c r="IJ56" s="43"/>
      <c r="IK56" s="43"/>
      <c r="IL56" s="43"/>
      <c r="IM56" s="43"/>
      <c r="IN56" s="43"/>
      <c r="IO56" s="43"/>
      <c r="IP56" s="43"/>
      <c r="IQ56" s="43"/>
    </row>
    <row r="57" spans="1:251" s="3" customFormat="1" ht="14.25">
      <c r="A57" s="59"/>
      <c r="B57" s="60"/>
      <c r="C57" s="17">
        <v>2110507</v>
      </c>
      <c r="D57" s="17">
        <v>502</v>
      </c>
      <c r="E57" s="17">
        <v>2001</v>
      </c>
      <c r="F57" s="24">
        <v>16822</v>
      </c>
      <c r="G57" s="25">
        <f>ROUND(F57*8866/4270289,0)</f>
        <v>35</v>
      </c>
      <c r="H57" s="33"/>
      <c r="I57" s="36" t="s">
        <v>114</v>
      </c>
      <c r="ID57" s="43"/>
      <c r="IE57" s="43"/>
      <c r="IF57" s="43"/>
      <c r="IG57" s="43"/>
      <c r="IH57" s="43"/>
      <c r="II57" s="43"/>
      <c r="IJ57" s="43"/>
      <c r="IK57" s="43"/>
      <c r="IL57" s="43"/>
      <c r="IM57" s="43"/>
      <c r="IN57" s="43"/>
      <c r="IO57" s="43"/>
      <c r="IP57" s="43"/>
      <c r="IQ57" s="43"/>
    </row>
    <row r="58" spans="1:251" s="4" customFormat="1" ht="48">
      <c r="A58" s="59"/>
      <c r="B58" s="12" t="s">
        <v>115</v>
      </c>
      <c r="C58" s="12"/>
      <c r="D58" s="12"/>
      <c r="E58" s="12"/>
      <c r="F58" s="20">
        <f>SUM(F59:F63)</f>
        <v>19338</v>
      </c>
      <c r="G58" s="21">
        <f>SUM(G59:G63)</f>
        <v>61</v>
      </c>
      <c r="H58" s="40" t="s">
        <v>116</v>
      </c>
      <c r="I58" s="38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</row>
    <row r="59" spans="1:251" s="3" customFormat="1" ht="14.25">
      <c r="A59" s="59"/>
      <c r="B59" s="60" t="s">
        <v>117</v>
      </c>
      <c r="C59" s="17">
        <v>2110507</v>
      </c>
      <c r="D59" s="17">
        <v>502</v>
      </c>
      <c r="E59" s="17">
        <v>2001</v>
      </c>
      <c r="F59" s="24">
        <v>9917</v>
      </c>
      <c r="G59" s="25">
        <f>ROUND(F59*8866/4270289,0)</f>
        <v>21</v>
      </c>
      <c r="H59" s="33"/>
      <c r="I59" s="36" t="s">
        <v>118</v>
      </c>
      <c r="ID59" s="43"/>
      <c r="IE59" s="43"/>
      <c r="IF59" s="43"/>
      <c r="IG59" s="43"/>
      <c r="IH59" s="43"/>
      <c r="II59" s="43"/>
      <c r="IJ59" s="43"/>
      <c r="IK59" s="43"/>
      <c r="IL59" s="43"/>
      <c r="IM59" s="43"/>
      <c r="IN59" s="43"/>
      <c r="IO59" s="43"/>
      <c r="IP59" s="43"/>
      <c r="IQ59" s="43"/>
    </row>
    <row r="60" spans="1:251" s="3" customFormat="1" ht="14.25">
      <c r="A60" s="59"/>
      <c r="B60" s="60"/>
      <c r="C60" s="17">
        <v>2110507</v>
      </c>
      <c r="D60" s="17">
        <v>502</v>
      </c>
      <c r="E60" s="17">
        <v>2001</v>
      </c>
      <c r="F60" s="24">
        <v>3655</v>
      </c>
      <c r="G60" s="25">
        <v>10</v>
      </c>
      <c r="H60" s="33"/>
      <c r="I60" s="36" t="s">
        <v>119</v>
      </c>
      <c r="ID60" s="43"/>
      <c r="IE60" s="43"/>
      <c r="IF60" s="43"/>
      <c r="IG60" s="43"/>
      <c r="IH60" s="43"/>
      <c r="II60" s="43"/>
      <c r="IJ60" s="43"/>
      <c r="IK60" s="43"/>
      <c r="IL60" s="43"/>
      <c r="IM60" s="43"/>
      <c r="IN60" s="43"/>
      <c r="IO60" s="43"/>
      <c r="IP60" s="43"/>
      <c r="IQ60" s="43"/>
    </row>
    <row r="61" spans="1:251" s="3" customFormat="1" ht="14.25">
      <c r="A61" s="59"/>
      <c r="B61" s="60"/>
      <c r="C61" s="17">
        <v>2110507</v>
      </c>
      <c r="D61" s="17">
        <v>502</v>
      </c>
      <c r="E61" s="17">
        <v>2001</v>
      </c>
      <c r="F61" s="24">
        <v>1656</v>
      </c>
      <c r="G61" s="25">
        <v>10</v>
      </c>
      <c r="H61" s="33"/>
      <c r="I61" s="36" t="s">
        <v>120</v>
      </c>
      <c r="ID61" s="43"/>
      <c r="IE61" s="43"/>
      <c r="IF61" s="43"/>
      <c r="IG61" s="43"/>
      <c r="IH61" s="43"/>
      <c r="II61" s="43"/>
      <c r="IJ61" s="43"/>
      <c r="IK61" s="43"/>
      <c r="IL61" s="43"/>
      <c r="IM61" s="43"/>
      <c r="IN61" s="43"/>
      <c r="IO61" s="43"/>
      <c r="IP61" s="43"/>
      <c r="IQ61" s="43"/>
    </row>
    <row r="62" spans="1:251" s="3" customFormat="1" ht="14.25">
      <c r="A62" s="59"/>
      <c r="B62" s="60"/>
      <c r="C62" s="17">
        <v>2110507</v>
      </c>
      <c r="D62" s="17">
        <v>502</v>
      </c>
      <c r="E62" s="17">
        <v>2001</v>
      </c>
      <c r="F62" s="24">
        <v>1664</v>
      </c>
      <c r="G62" s="25">
        <v>10</v>
      </c>
      <c r="H62" s="33"/>
      <c r="I62" s="36" t="s">
        <v>121</v>
      </c>
      <c r="ID62" s="43"/>
      <c r="IE62" s="43"/>
      <c r="IF62" s="43"/>
      <c r="IG62" s="43"/>
      <c r="IH62" s="43"/>
      <c r="II62" s="43"/>
      <c r="IJ62" s="43"/>
      <c r="IK62" s="43"/>
      <c r="IL62" s="43"/>
      <c r="IM62" s="43"/>
      <c r="IN62" s="43"/>
      <c r="IO62" s="43"/>
      <c r="IP62" s="43"/>
      <c r="IQ62" s="43"/>
    </row>
    <row r="63" spans="1:251" s="3" customFormat="1" ht="14.25">
      <c r="A63" s="59"/>
      <c r="B63" s="60"/>
      <c r="C63" s="17">
        <v>2110507</v>
      </c>
      <c r="D63" s="17">
        <v>502</v>
      </c>
      <c r="E63" s="17">
        <v>2001</v>
      </c>
      <c r="F63" s="24">
        <v>2446</v>
      </c>
      <c r="G63" s="25">
        <v>10</v>
      </c>
      <c r="H63" s="33"/>
      <c r="I63" s="36" t="s">
        <v>122</v>
      </c>
      <c r="ID63" s="43"/>
      <c r="IE63" s="43"/>
      <c r="IF63" s="43"/>
      <c r="IG63" s="43"/>
      <c r="IH63" s="43"/>
      <c r="II63" s="43"/>
      <c r="IJ63" s="43"/>
      <c r="IK63" s="43"/>
      <c r="IL63" s="43"/>
      <c r="IM63" s="43"/>
      <c r="IN63" s="43"/>
      <c r="IO63" s="43"/>
      <c r="IP63" s="43"/>
      <c r="IQ63" s="43"/>
    </row>
    <row r="64" spans="1:251" s="3" customFormat="1" ht="48">
      <c r="A64" s="59"/>
      <c r="B64" s="16" t="s">
        <v>123</v>
      </c>
      <c r="C64" s="17">
        <v>2110507</v>
      </c>
      <c r="D64" s="17">
        <v>502</v>
      </c>
      <c r="E64" s="17">
        <v>2001</v>
      </c>
      <c r="F64" s="24">
        <v>48218</v>
      </c>
      <c r="G64" s="25">
        <f>ROUND(F64*8866/4270289,0)</f>
        <v>100</v>
      </c>
      <c r="H64" s="33" t="s">
        <v>124</v>
      </c>
      <c r="I64" s="36" t="s">
        <v>125</v>
      </c>
      <c r="ID64" s="43"/>
      <c r="IE64" s="43"/>
      <c r="IF64" s="43"/>
      <c r="IG64" s="43"/>
      <c r="IH64" s="43"/>
      <c r="II64" s="43"/>
      <c r="IJ64" s="43"/>
      <c r="IK64" s="43"/>
      <c r="IL64" s="43"/>
      <c r="IM64" s="43"/>
      <c r="IN64" s="43"/>
      <c r="IO64" s="43"/>
      <c r="IP64" s="43"/>
      <c r="IQ64" s="43"/>
    </row>
    <row r="65" spans="1:251" s="4" customFormat="1" ht="48">
      <c r="A65" s="59"/>
      <c r="B65" s="12" t="s">
        <v>126</v>
      </c>
      <c r="C65" s="12"/>
      <c r="D65" s="12"/>
      <c r="E65" s="12"/>
      <c r="F65" s="20">
        <f>SUM(F66:F70)</f>
        <v>95993</v>
      </c>
      <c r="G65" s="21">
        <f>SUM(G66:G70)</f>
        <v>198</v>
      </c>
      <c r="H65" s="40" t="s">
        <v>127</v>
      </c>
      <c r="I65" s="38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</row>
    <row r="66" spans="1:251" s="3" customFormat="1" ht="14.25">
      <c r="A66" s="59"/>
      <c r="B66" s="60" t="s">
        <v>128</v>
      </c>
      <c r="C66" s="17">
        <v>2110507</v>
      </c>
      <c r="D66" s="17">
        <v>502</v>
      </c>
      <c r="E66" s="17">
        <v>2001</v>
      </c>
      <c r="F66" s="24">
        <v>8118</v>
      </c>
      <c r="G66" s="25">
        <f>ROUND(F66*8866/4270289,0)</f>
        <v>17</v>
      </c>
      <c r="H66" s="33"/>
      <c r="I66" s="36" t="s">
        <v>129</v>
      </c>
      <c r="ID66" s="43"/>
      <c r="IE66" s="43"/>
      <c r="IF66" s="43"/>
      <c r="IG66" s="43"/>
      <c r="IH66" s="43"/>
      <c r="II66" s="43"/>
      <c r="IJ66" s="43"/>
      <c r="IK66" s="43"/>
      <c r="IL66" s="43"/>
      <c r="IM66" s="43"/>
      <c r="IN66" s="43"/>
      <c r="IO66" s="43"/>
      <c r="IP66" s="43"/>
      <c r="IQ66" s="43"/>
    </row>
    <row r="67" spans="1:251" s="3" customFormat="1" ht="14.25">
      <c r="A67" s="59"/>
      <c r="B67" s="60"/>
      <c r="C67" s="17">
        <v>2110507</v>
      </c>
      <c r="D67" s="17">
        <v>502</v>
      </c>
      <c r="E67" s="17">
        <v>2001</v>
      </c>
      <c r="F67" s="24">
        <v>50331</v>
      </c>
      <c r="G67" s="25">
        <f>ROUND(F67*8866/4270289,0)</f>
        <v>104</v>
      </c>
      <c r="H67" s="33"/>
      <c r="I67" s="36" t="s">
        <v>130</v>
      </c>
      <c r="ID67" s="43"/>
      <c r="IE67" s="43"/>
      <c r="IF67" s="43"/>
      <c r="IG67" s="43"/>
      <c r="IH67" s="43"/>
      <c r="II67" s="43"/>
      <c r="IJ67" s="43"/>
      <c r="IK67" s="43"/>
      <c r="IL67" s="43"/>
      <c r="IM67" s="43"/>
      <c r="IN67" s="43"/>
      <c r="IO67" s="43"/>
      <c r="IP67" s="43"/>
      <c r="IQ67" s="43"/>
    </row>
    <row r="68" spans="1:251" s="3" customFormat="1" ht="14.25">
      <c r="A68" s="59"/>
      <c r="B68" s="60"/>
      <c r="C68" s="17">
        <v>2110507</v>
      </c>
      <c r="D68" s="17">
        <v>502</v>
      </c>
      <c r="E68" s="17">
        <v>2001</v>
      </c>
      <c r="F68" s="24">
        <v>6962</v>
      </c>
      <c r="G68" s="25">
        <f>ROUND(F68*8866/4270289,0)</f>
        <v>14</v>
      </c>
      <c r="H68" s="33"/>
      <c r="I68" s="36" t="s">
        <v>131</v>
      </c>
      <c r="ID68" s="43"/>
      <c r="IE68" s="43"/>
      <c r="IF68" s="43"/>
      <c r="IG68" s="43"/>
      <c r="IH68" s="43"/>
      <c r="II68" s="43"/>
      <c r="IJ68" s="43"/>
      <c r="IK68" s="43"/>
      <c r="IL68" s="43"/>
      <c r="IM68" s="43"/>
      <c r="IN68" s="43"/>
      <c r="IO68" s="43"/>
      <c r="IP68" s="43"/>
      <c r="IQ68" s="43"/>
    </row>
    <row r="69" spans="1:251" s="3" customFormat="1" ht="14.25">
      <c r="A69" s="59"/>
      <c r="B69" s="60"/>
      <c r="C69" s="17">
        <v>2110507</v>
      </c>
      <c r="D69" s="17">
        <v>502</v>
      </c>
      <c r="E69" s="17">
        <v>2001</v>
      </c>
      <c r="F69" s="24">
        <v>7844</v>
      </c>
      <c r="G69" s="25">
        <f>ROUND(F69*8866/4270289,0)</f>
        <v>16</v>
      </c>
      <c r="H69" s="33"/>
      <c r="I69" s="36" t="s">
        <v>132</v>
      </c>
      <c r="ID69" s="43"/>
      <c r="IE69" s="43"/>
      <c r="IF69" s="43"/>
      <c r="IG69" s="43"/>
      <c r="IH69" s="43"/>
      <c r="II69" s="43"/>
      <c r="IJ69" s="43"/>
      <c r="IK69" s="43"/>
      <c r="IL69" s="43"/>
      <c r="IM69" s="43"/>
      <c r="IN69" s="43"/>
      <c r="IO69" s="43"/>
      <c r="IP69" s="43"/>
      <c r="IQ69" s="43"/>
    </row>
    <row r="70" spans="1:251" s="3" customFormat="1" ht="14.25">
      <c r="A70" s="59"/>
      <c r="B70" s="60"/>
      <c r="C70" s="17">
        <v>2110507</v>
      </c>
      <c r="D70" s="17">
        <v>502</v>
      </c>
      <c r="E70" s="17">
        <v>2001</v>
      </c>
      <c r="F70" s="24">
        <v>22738</v>
      </c>
      <c r="G70" s="25">
        <f>ROUND(F70*8866/4270289,0)</f>
        <v>47</v>
      </c>
      <c r="H70" s="33"/>
      <c r="I70" s="36" t="s">
        <v>133</v>
      </c>
      <c r="ID70" s="43"/>
      <c r="IE70" s="43"/>
      <c r="IF70" s="43"/>
      <c r="IG70" s="43"/>
      <c r="IH70" s="43"/>
      <c r="II70" s="43"/>
      <c r="IJ70" s="43"/>
      <c r="IK70" s="43"/>
      <c r="IL70" s="43"/>
      <c r="IM70" s="43"/>
      <c r="IN70" s="43"/>
      <c r="IO70" s="43"/>
      <c r="IP70" s="43"/>
      <c r="IQ70" s="43"/>
    </row>
    <row r="71" spans="1:251" s="4" customFormat="1" ht="48">
      <c r="A71" s="59"/>
      <c r="B71" s="12" t="s">
        <v>134</v>
      </c>
      <c r="C71" s="12"/>
      <c r="D71" s="12"/>
      <c r="E71" s="12"/>
      <c r="F71" s="20">
        <f>SUM(F72:F77)</f>
        <v>142935</v>
      </c>
      <c r="G71" s="21">
        <f>SUM(G72:G77)</f>
        <v>298</v>
      </c>
      <c r="H71" s="40" t="s">
        <v>135</v>
      </c>
      <c r="I71" s="38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</row>
    <row r="72" spans="1:251" s="3" customFormat="1" ht="14.25">
      <c r="A72" s="59"/>
      <c r="B72" s="60" t="s">
        <v>136</v>
      </c>
      <c r="C72" s="17">
        <v>2110507</v>
      </c>
      <c r="D72" s="17">
        <v>502</v>
      </c>
      <c r="E72" s="17">
        <v>2001</v>
      </c>
      <c r="F72" s="24">
        <v>41709</v>
      </c>
      <c r="G72" s="25">
        <f>ROUND(F72*8866/4270289,0)</f>
        <v>87</v>
      </c>
      <c r="H72" s="33"/>
      <c r="I72" s="36" t="s">
        <v>137</v>
      </c>
      <c r="ID72" s="43"/>
      <c r="IE72" s="43"/>
      <c r="IF72" s="43"/>
      <c r="IG72" s="43"/>
      <c r="IH72" s="43"/>
      <c r="II72" s="43"/>
      <c r="IJ72" s="43"/>
      <c r="IK72" s="43"/>
      <c r="IL72" s="43"/>
      <c r="IM72" s="43"/>
      <c r="IN72" s="43"/>
      <c r="IO72" s="43"/>
      <c r="IP72" s="43"/>
      <c r="IQ72" s="43"/>
    </row>
    <row r="73" spans="1:251" s="3" customFormat="1" ht="14.25">
      <c r="A73" s="59"/>
      <c r="B73" s="60"/>
      <c r="C73" s="17">
        <v>2110507</v>
      </c>
      <c r="D73" s="17">
        <v>502</v>
      </c>
      <c r="E73" s="17">
        <v>2001</v>
      </c>
      <c r="F73" s="24">
        <v>4245</v>
      </c>
      <c r="G73" s="25">
        <v>10</v>
      </c>
      <c r="H73" s="33"/>
      <c r="I73" s="36" t="s">
        <v>138</v>
      </c>
      <c r="ID73" s="43"/>
      <c r="IE73" s="43"/>
      <c r="IF73" s="43"/>
      <c r="IG73" s="43"/>
      <c r="IH73" s="43"/>
      <c r="II73" s="43"/>
      <c r="IJ73" s="43"/>
      <c r="IK73" s="43"/>
      <c r="IL73" s="43"/>
      <c r="IM73" s="43"/>
      <c r="IN73" s="43"/>
      <c r="IO73" s="43"/>
      <c r="IP73" s="43"/>
      <c r="IQ73" s="43"/>
    </row>
    <row r="74" spans="1:251" s="3" customFormat="1" ht="14.25">
      <c r="A74" s="59"/>
      <c r="B74" s="60"/>
      <c r="C74" s="17">
        <v>2110507</v>
      </c>
      <c r="D74" s="17">
        <v>502</v>
      </c>
      <c r="E74" s="17">
        <v>2001</v>
      </c>
      <c r="F74" s="24">
        <v>42940</v>
      </c>
      <c r="G74" s="25">
        <f>ROUND(F74*8866/4270289,0)</f>
        <v>89</v>
      </c>
      <c r="H74" s="33"/>
      <c r="I74" s="36" t="s">
        <v>139</v>
      </c>
      <c r="ID74" s="43"/>
      <c r="IE74" s="43"/>
      <c r="IF74" s="43"/>
      <c r="IG74" s="43"/>
      <c r="IH74" s="43"/>
      <c r="II74" s="43"/>
      <c r="IJ74" s="43"/>
      <c r="IK74" s="43"/>
      <c r="IL74" s="43"/>
      <c r="IM74" s="43"/>
      <c r="IN74" s="43"/>
      <c r="IO74" s="43"/>
      <c r="IP74" s="43"/>
      <c r="IQ74" s="43"/>
    </row>
    <row r="75" spans="1:251" s="3" customFormat="1" ht="14.25">
      <c r="A75" s="59"/>
      <c r="B75" s="60"/>
      <c r="C75" s="17">
        <v>2110507</v>
      </c>
      <c r="D75" s="17">
        <v>502</v>
      </c>
      <c r="E75" s="17">
        <v>2001</v>
      </c>
      <c r="F75" s="24">
        <v>20582</v>
      </c>
      <c r="G75" s="25">
        <f>ROUND(F75*8866/4270289,0)</f>
        <v>43</v>
      </c>
      <c r="H75" s="33"/>
      <c r="I75" s="36" t="s">
        <v>140</v>
      </c>
      <c r="ID75" s="43"/>
      <c r="IE75" s="43"/>
      <c r="IF75" s="43"/>
      <c r="IG75" s="43"/>
      <c r="IH75" s="43"/>
      <c r="II75" s="43"/>
      <c r="IJ75" s="43"/>
      <c r="IK75" s="43"/>
      <c r="IL75" s="43"/>
      <c r="IM75" s="43"/>
      <c r="IN75" s="43"/>
      <c r="IO75" s="43"/>
      <c r="IP75" s="43"/>
      <c r="IQ75" s="43"/>
    </row>
    <row r="76" spans="1:251" s="3" customFormat="1" ht="14.25">
      <c r="A76" s="59"/>
      <c r="B76" s="60"/>
      <c r="C76" s="17">
        <v>2110507</v>
      </c>
      <c r="D76" s="17">
        <v>502</v>
      </c>
      <c r="E76" s="17">
        <v>2001</v>
      </c>
      <c r="F76" s="24">
        <v>13486</v>
      </c>
      <c r="G76" s="25">
        <f>ROUND(F76*8866/4270289,0)</f>
        <v>28</v>
      </c>
      <c r="H76" s="33"/>
      <c r="I76" s="36" t="s">
        <v>141</v>
      </c>
      <c r="ID76" s="43"/>
      <c r="IE76" s="43"/>
      <c r="IF76" s="43"/>
      <c r="IG76" s="43"/>
      <c r="IH76" s="43"/>
      <c r="II76" s="43"/>
      <c r="IJ76" s="43"/>
      <c r="IK76" s="43"/>
      <c r="IL76" s="43"/>
      <c r="IM76" s="43"/>
      <c r="IN76" s="43"/>
      <c r="IO76" s="43"/>
      <c r="IP76" s="43"/>
      <c r="IQ76" s="43"/>
    </row>
    <row r="77" spans="1:251" s="3" customFormat="1" ht="14.25">
      <c r="A77" s="59"/>
      <c r="B77" s="60"/>
      <c r="C77" s="17">
        <v>2110507</v>
      </c>
      <c r="D77" s="17">
        <v>502</v>
      </c>
      <c r="E77" s="17">
        <v>2001</v>
      </c>
      <c r="F77" s="24">
        <v>19973</v>
      </c>
      <c r="G77" s="25">
        <f>ROUND(F77*8866/4270289,0)</f>
        <v>41</v>
      </c>
      <c r="H77" s="33"/>
      <c r="I77" s="36" t="s">
        <v>142</v>
      </c>
      <c r="ID77" s="43"/>
      <c r="IE77" s="43"/>
      <c r="IF77" s="43"/>
      <c r="IG77" s="43"/>
      <c r="IH77" s="43"/>
      <c r="II77" s="43"/>
      <c r="IJ77" s="43"/>
      <c r="IK77" s="43"/>
      <c r="IL77" s="43"/>
      <c r="IM77" s="43"/>
      <c r="IN77" s="43"/>
      <c r="IO77" s="43"/>
      <c r="IP77" s="43"/>
      <c r="IQ77" s="43"/>
    </row>
    <row r="78" spans="1:251" s="4" customFormat="1" ht="48">
      <c r="A78" s="59"/>
      <c r="B78" s="12" t="s">
        <v>143</v>
      </c>
      <c r="C78" s="12"/>
      <c r="D78" s="12"/>
      <c r="E78" s="12"/>
      <c r="F78" s="20">
        <f>SUM(F79:F81)</f>
        <v>53924</v>
      </c>
      <c r="G78" s="21">
        <f>SUM(G79:G81)</f>
        <v>120</v>
      </c>
      <c r="H78" s="40" t="s">
        <v>144</v>
      </c>
      <c r="I78" s="38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</row>
    <row r="79" spans="1:251" s="3" customFormat="1" ht="14.25">
      <c r="A79" s="59"/>
      <c r="B79" s="60" t="s">
        <v>145</v>
      </c>
      <c r="C79" s="17">
        <v>2110507</v>
      </c>
      <c r="D79" s="17">
        <v>502</v>
      </c>
      <c r="E79" s="17">
        <v>2001</v>
      </c>
      <c r="F79" s="24">
        <v>44129</v>
      </c>
      <c r="G79" s="25">
        <f>ROUND(F79*8866/4270289,0)</f>
        <v>92</v>
      </c>
      <c r="H79" s="33"/>
      <c r="I79" s="36" t="s">
        <v>146</v>
      </c>
      <c r="ID79" s="43"/>
      <c r="IE79" s="43"/>
      <c r="IF79" s="43"/>
      <c r="IG79" s="43"/>
      <c r="IH79" s="43"/>
      <c r="II79" s="43"/>
      <c r="IJ79" s="43"/>
      <c r="IK79" s="43"/>
      <c r="IL79" s="43"/>
      <c r="IM79" s="43"/>
      <c r="IN79" s="43"/>
      <c r="IO79" s="43"/>
      <c r="IP79" s="43"/>
      <c r="IQ79" s="43"/>
    </row>
    <row r="80" spans="1:251" s="3" customFormat="1" ht="14.25">
      <c r="A80" s="59"/>
      <c r="B80" s="60"/>
      <c r="C80" s="17">
        <v>2110507</v>
      </c>
      <c r="D80" s="17">
        <v>502</v>
      </c>
      <c r="E80" s="17">
        <v>2001</v>
      </c>
      <c r="F80" s="24">
        <v>1201</v>
      </c>
      <c r="G80" s="25">
        <v>10</v>
      </c>
      <c r="H80" s="33"/>
      <c r="I80" s="36" t="s">
        <v>147</v>
      </c>
      <c r="ID80" s="43"/>
      <c r="IE80" s="43"/>
      <c r="IF80" s="43"/>
      <c r="IG80" s="43"/>
      <c r="IH80" s="43"/>
      <c r="II80" s="43"/>
      <c r="IJ80" s="43"/>
      <c r="IK80" s="43"/>
      <c r="IL80" s="43"/>
      <c r="IM80" s="43"/>
      <c r="IN80" s="43"/>
      <c r="IO80" s="43"/>
      <c r="IP80" s="43"/>
      <c r="IQ80" s="43"/>
    </row>
    <row r="81" spans="1:251" s="3" customFormat="1" ht="14.25">
      <c r="A81" s="59"/>
      <c r="B81" s="60"/>
      <c r="C81" s="17">
        <v>2110507</v>
      </c>
      <c r="D81" s="17">
        <v>502</v>
      </c>
      <c r="E81" s="17">
        <v>2001</v>
      </c>
      <c r="F81" s="24">
        <v>8594</v>
      </c>
      <c r="G81" s="25">
        <f>ROUND(F81*8866/4270289,0)</f>
        <v>18</v>
      </c>
      <c r="H81" s="33"/>
      <c r="I81" s="36" t="s">
        <v>148</v>
      </c>
      <c r="ID81" s="43"/>
      <c r="IE81" s="43"/>
      <c r="IF81" s="43"/>
      <c r="IG81" s="43"/>
      <c r="IH81" s="43"/>
      <c r="II81" s="43"/>
      <c r="IJ81" s="43"/>
      <c r="IK81" s="43"/>
      <c r="IL81" s="43"/>
      <c r="IM81" s="43"/>
      <c r="IN81" s="43"/>
      <c r="IO81" s="43"/>
      <c r="IP81" s="43"/>
      <c r="IQ81" s="43"/>
    </row>
    <row r="82" spans="1:251" s="4" customFormat="1" ht="48">
      <c r="A82" s="59"/>
      <c r="B82" s="12" t="s">
        <v>149</v>
      </c>
      <c r="C82" s="12"/>
      <c r="D82" s="12"/>
      <c r="E82" s="12"/>
      <c r="F82" s="20">
        <f>SUM(F83:F88)</f>
        <v>377949</v>
      </c>
      <c r="G82" s="21">
        <f>SUM(G83:G88)</f>
        <v>784</v>
      </c>
      <c r="H82" s="40" t="s">
        <v>150</v>
      </c>
      <c r="I82" s="38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 s="35"/>
      <c r="IC82" s="35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</row>
    <row r="83" spans="1:251" s="3" customFormat="1" ht="14.25">
      <c r="A83" s="59"/>
      <c r="B83" s="60" t="s">
        <v>151</v>
      </c>
      <c r="C83" s="17">
        <v>2110507</v>
      </c>
      <c r="D83" s="17">
        <v>502</v>
      </c>
      <c r="E83" s="17">
        <v>2001</v>
      </c>
      <c r="F83" s="24">
        <v>84382</v>
      </c>
      <c r="G83" s="25">
        <f aca="true" t="shared" si="1" ref="G83:G88">ROUND(F83*8866/4270289,0)</f>
        <v>175</v>
      </c>
      <c r="H83" s="33"/>
      <c r="I83" s="36" t="s">
        <v>152</v>
      </c>
      <c r="ID83" s="43"/>
      <c r="IE83" s="43"/>
      <c r="IF83" s="43"/>
      <c r="IG83" s="43"/>
      <c r="IH83" s="43"/>
      <c r="II83" s="43"/>
      <c r="IJ83" s="43"/>
      <c r="IK83" s="43"/>
      <c r="IL83" s="43"/>
      <c r="IM83" s="43"/>
      <c r="IN83" s="43"/>
      <c r="IO83" s="43"/>
      <c r="IP83" s="43"/>
      <c r="IQ83" s="43"/>
    </row>
    <row r="84" spans="1:251" s="3" customFormat="1" ht="14.25">
      <c r="A84" s="59"/>
      <c r="B84" s="60"/>
      <c r="C84" s="17">
        <v>2110507</v>
      </c>
      <c r="D84" s="17">
        <v>502</v>
      </c>
      <c r="E84" s="17">
        <v>2001</v>
      </c>
      <c r="F84" s="24">
        <v>150381</v>
      </c>
      <c r="G84" s="25">
        <f t="shared" si="1"/>
        <v>312</v>
      </c>
      <c r="H84" s="33"/>
      <c r="I84" s="36" t="s">
        <v>153</v>
      </c>
      <c r="ID84" s="43"/>
      <c r="IE84" s="43"/>
      <c r="IF84" s="43"/>
      <c r="IG84" s="43"/>
      <c r="IH84" s="43"/>
      <c r="II84" s="43"/>
      <c r="IJ84" s="43"/>
      <c r="IK84" s="43"/>
      <c r="IL84" s="43"/>
      <c r="IM84" s="43"/>
      <c r="IN84" s="43"/>
      <c r="IO84" s="43"/>
      <c r="IP84" s="43"/>
      <c r="IQ84" s="43"/>
    </row>
    <row r="85" spans="1:251" s="3" customFormat="1" ht="14.25">
      <c r="A85" s="59"/>
      <c r="B85" s="60"/>
      <c r="C85" s="17">
        <v>2110507</v>
      </c>
      <c r="D85" s="17">
        <v>502</v>
      </c>
      <c r="E85" s="17">
        <v>2001</v>
      </c>
      <c r="F85" s="24">
        <v>65060</v>
      </c>
      <c r="G85" s="25">
        <f t="shared" si="1"/>
        <v>135</v>
      </c>
      <c r="H85" s="33"/>
      <c r="I85" s="36" t="s">
        <v>154</v>
      </c>
      <c r="ID85" s="43"/>
      <c r="IE85" s="43"/>
      <c r="IF85" s="43"/>
      <c r="IG85" s="43"/>
      <c r="IH85" s="43"/>
      <c r="II85" s="43"/>
      <c r="IJ85" s="43"/>
      <c r="IK85" s="43"/>
      <c r="IL85" s="43"/>
      <c r="IM85" s="43"/>
      <c r="IN85" s="43"/>
      <c r="IO85" s="43"/>
      <c r="IP85" s="43"/>
      <c r="IQ85" s="43"/>
    </row>
    <row r="86" spans="1:251" s="3" customFormat="1" ht="14.25">
      <c r="A86" s="59"/>
      <c r="B86" s="60"/>
      <c r="C86" s="17">
        <v>2110507</v>
      </c>
      <c r="D86" s="17">
        <v>502</v>
      </c>
      <c r="E86" s="17">
        <v>2001</v>
      </c>
      <c r="F86" s="24">
        <v>22104</v>
      </c>
      <c r="G86" s="25">
        <f t="shared" si="1"/>
        <v>46</v>
      </c>
      <c r="H86" s="33"/>
      <c r="I86" s="36" t="s">
        <v>155</v>
      </c>
      <c r="ID86" s="43"/>
      <c r="IE86" s="43"/>
      <c r="IF86" s="43"/>
      <c r="IG86" s="43"/>
      <c r="IH86" s="43"/>
      <c r="II86" s="43"/>
      <c r="IJ86" s="43"/>
      <c r="IK86" s="43"/>
      <c r="IL86" s="43"/>
      <c r="IM86" s="43"/>
      <c r="IN86" s="43"/>
      <c r="IO86" s="43"/>
      <c r="IP86" s="43"/>
      <c r="IQ86" s="43"/>
    </row>
    <row r="87" spans="1:251" s="3" customFormat="1" ht="14.25">
      <c r="A87" s="59"/>
      <c r="B87" s="60"/>
      <c r="C87" s="17">
        <v>2110507</v>
      </c>
      <c r="D87" s="17">
        <v>502</v>
      </c>
      <c r="E87" s="17">
        <v>2001</v>
      </c>
      <c r="F87" s="24">
        <v>42048</v>
      </c>
      <c r="G87" s="25">
        <f t="shared" si="1"/>
        <v>87</v>
      </c>
      <c r="H87" s="33"/>
      <c r="I87" s="36" t="s">
        <v>156</v>
      </c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</row>
    <row r="88" spans="1:251" s="3" customFormat="1" ht="14.25">
      <c r="A88" s="59"/>
      <c r="B88" s="60"/>
      <c r="C88" s="17">
        <v>2110507</v>
      </c>
      <c r="D88" s="17">
        <v>502</v>
      </c>
      <c r="E88" s="17">
        <v>2001</v>
      </c>
      <c r="F88" s="24">
        <v>13974</v>
      </c>
      <c r="G88" s="25">
        <f t="shared" si="1"/>
        <v>29</v>
      </c>
      <c r="H88" s="33"/>
      <c r="I88" s="36" t="s">
        <v>157</v>
      </c>
      <c r="ID88" s="43"/>
      <c r="IE88" s="43"/>
      <c r="IF88" s="43"/>
      <c r="IG88" s="43"/>
      <c r="IH88" s="43"/>
      <c r="II88" s="43"/>
      <c r="IJ88" s="43"/>
      <c r="IK88" s="43"/>
      <c r="IL88" s="43"/>
      <c r="IM88" s="43"/>
      <c r="IN88" s="43"/>
      <c r="IO88" s="43"/>
      <c r="IP88" s="43"/>
      <c r="IQ88" s="43"/>
    </row>
    <row r="89" spans="1:251" s="4" customFormat="1" ht="48">
      <c r="A89" s="59"/>
      <c r="B89" s="12" t="s">
        <v>158</v>
      </c>
      <c r="C89" s="12"/>
      <c r="D89" s="12"/>
      <c r="E89" s="12"/>
      <c r="F89" s="20">
        <f>SUM(F90:F94)</f>
        <v>41982</v>
      </c>
      <c r="G89" s="21">
        <f>SUM(G90:G94)</f>
        <v>104</v>
      </c>
      <c r="H89" s="40" t="s">
        <v>159</v>
      </c>
      <c r="I89" s="38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  <c r="ES89" s="35"/>
      <c r="ET89" s="35"/>
      <c r="EU89" s="35"/>
      <c r="EV89" s="35"/>
      <c r="EW89" s="35"/>
      <c r="EX89" s="35"/>
      <c r="EY89" s="35"/>
      <c r="EZ89" s="35"/>
      <c r="FA89" s="35"/>
      <c r="FB89" s="35"/>
      <c r="FC89" s="35"/>
      <c r="FD89" s="35"/>
      <c r="FE89" s="35"/>
      <c r="FF89" s="35"/>
      <c r="FG89" s="35"/>
      <c r="FH89" s="35"/>
      <c r="FI89" s="35"/>
      <c r="FJ89" s="35"/>
      <c r="FK89" s="35"/>
      <c r="FL89" s="35"/>
      <c r="FM89" s="35"/>
      <c r="FN89" s="35"/>
      <c r="FO89" s="35"/>
      <c r="FP89" s="35"/>
      <c r="FQ89" s="35"/>
      <c r="FR89" s="35"/>
      <c r="FS89" s="35"/>
      <c r="FT89" s="35"/>
      <c r="FU89" s="35"/>
      <c r="FV89" s="35"/>
      <c r="FW89" s="35"/>
      <c r="FX89" s="35"/>
      <c r="FY89" s="35"/>
      <c r="FZ89" s="35"/>
      <c r="GA89" s="35"/>
      <c r="GB89" s="35"/>
      <c r="GC89" s="35"/>
      <c r="GD89" s="35"/>
      <c r="GE89" s="35"/>
      <c r="GF89" s="35"/>
      <c r="GG89" s="35"/>
      <c r="GH89" s="35"/>
      <c r="GI89" s="35"/>
      <c r="GJ89" s="35"/>
      <c r="GK89" s="35"/>
      <c r="GL89" s="35"/>
      <c r="GM89" s="35"/>
      <c r="GN89" s="35"/>
      <c r="GO89" s="35"/>
      <c r="GP89" s="35"/>
      <c r="GQ89" s="35"/>
      <c r="GR89" s="35"/>
      <c r="GS89" s="35"/>
      <c r="GT89" s="35"/>
      <c r="GU89" s="35"/>
      <c r="GV89" s="35"/>
      <c r="GW89" s="35"/>
      <c r="GX89" s="35"/>
      <c r="GY89" s="35"/>
      <c r="GZ89" s="35"/>
      <c r="HA89" s="35"/>
      <c r="HB89" s="35"/>
      <c r="HC89" s="35"/>
      <c r="HD89" s="35"/>
      <c r="HE89" s="35"/>
      <c r="HF89" s="35"/>
      <c r="HG89" s="35"/>
      <c r="HH89" s="35"/>
      <c r="HI89" s="35"/>
      <c r="HJ89" s="35"/>
      <c r="HK89" s="35"/>
      <c r="HL89" s="35"/>
      <c r="HM89" s="35"/>
      <c r="HN89" s="35"/>
      <c r="HO89" s="35"/>
      <c r="HP89" s="35"/>
      <c r="HQ89" s="35"/>
      <c r="HR89" s="35"/>
      <c r="HS89" s="35"/>
      <c r="HT89" s="35"/>
      <c r="HU89" s="35"/>
      <c r="HV89" s="35"/>
      <c r="HW89" s="35"/>
      <c r="HX89" s="35"/>
      <c r="HY89" s="35"/>
      <c r="HZ89" s="35"/>
      <c r="IA89" s="35"/>
      <c r="IB89" s="35"/>
      <c r="IC89" s="35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</row>
    <row r="90" spans="1:251" s="3" customFormat="1" ht="14.25">
      <c r="A90" s="59"/>
      <c r="B90" s="60" t="s">
        <v>160</v>
      </c>
      <c r="C90" s="17">
        <v>2110507</v>
      </c>
      <c r="D90" s="17">
        <v>502</v>
      </c>
      <c r="E90" s="17">
        <v>2001</v>
      </c>
      <c r="F90" s="24">
        <v>19095</v>
      </c>
      <c r="G90" s="25">
        <f>ROUND(F90*8866/4270289,0)</f>
        <v>40</v>
      </c>
      <c r="H90" s="33"/>
      <c r="I90" s="36" t="s">
        <v>161</v>
      </c>
      <c r="ID90" s="43"/>
      <c r="IE90" s="43"/>
      <c r="IF90" s="43"/>
      <c r="IG90" s="43"/>
      <c r="IH90" s="43"/>
      <c r="II90" s="43"/>
      <c r="IJ90" s="43"/>
      <c r="IK90" s="43"/>
      <c r="IL90" s="43"/>
      <c r="IM90" s="43"/>
      <c r="IN90" s="43"/>
      <c r="IO90" s="43"/>
      <c r="IP90" s="43"/>
      <c r="IQ90" s="43"/>
    </row>
    <row r="91" spans="1:251" s="3" customFormat="1" ht="14.25">
      <c r="A91" s="59"/>
      <c r="B91" s="60"/>
      <c r="C91" s="17">
        <v>2110507</v>
      </c>
      <c r="D91" s="17">
        <v>502</v>
      </c>
      <c r="E91" s="17">
        <v>2001</v>
      </c>
      <c r="F91" s="24">
        <v>9856</v>
      </c>
      <c r="G91" s="25">
        <f>ROUND(F91*8866/4270289,0)</f>
        <v>20</v>
      </c>
      <c r="H91" s="33"/>
      <c r="I91" s="36" t="s">
        <v>162</v>
      </c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</row>
    <row r="92" spans="1:251" s="3" customFormat="1" ht="14.25">
      <c r="A92" s="59"/>
      <c r="B92" s="60"/>
      <c r="C92" s="17">
        <v>2110507</v>
      </c>
      <c r="D92" s="17">
        <v>502</v>
      </c>
      <c r="E92" s="17">
        <v>2001</v>
      </c>
      <c r="F92" s="24">
        <v>690</v>
      </c>
      <c r="G92" s="25">
        <v>10</v>
      </c>
      <c r="H92" s="33"/>
      <c r="I92" s="36" t="s">
        <v>163</v>
      </c>
      <c r="ID92" s="43"/>
      <c r="IE92" s="43"/>
      <c r="IF92" s="43"/>
      <c r="IG92" s="43"/>
      <c r="IH92" s="43"/>
      <c r="II92" s="43"/>
      <c r="IJ92" s="43"/>
      <c r="IK92" s="43"/>
      <c r="IL92" s="43"/>
      <c r="IM92" s="43"/>
      <c r="IN92" s="43"/>
      <c r="IO92" s="43"/>
      <c r="IP92" s="43"/>
      <c r="IQ92" s="43"/>
    </row>
    <row r="93" spans="1:251" s="3" customFormat="1" ht="14.25">
      <c r="A93" s="59"/>
      <c r="B93" s="60"/>
      <c r="C93" s="17">
        <v>2110507</v>
      </c>
      <c r="D93" s="17">
        <v>502</v>
      </c>
      <c r="E93" s="17">
        <v>2001</v>
      </c>
      <c r="F93" s="24">
        <v>838</v>
      </c>
      <c r="G93" s="25">
        <v>10</v>
      </c>
      <c r="H93" s="33"/>
      <c r="I93" s="36" t="s">
        <v>164</v>
      </c>
      <c r="ID93" s="43"/>
      <c r="IE93" s="43"/>
      <c r="IF93" s="43"/>
      <c r="IG93" s="43"/>
      <c r="IH93" s="43"/>
      <c r="II93" s="43"/>
      <c r="IJ93" s="43"/>
      <c r="IK93" s="43"/>
      <c r="IL93" s="43"/>
      <c r="IM93" s="43"/>
      <c r="IN93" s="43"/>
      <c r="IO93" s="43"/>
      <c r="IP93" s="43"/>
      <c r="IQ93" s="43"/>
    </row>
    <row r="94" spans="1:251" s="3" customFormat="1" ht="14.25">
      <c r="A94" s="59"/>
      <c r="B94" s="60"/>
      <c r="C94" s="17">
        <v>2110507</v>
      </c>
      <c r="D94" s="17">
        <v>502</v>
      </c>
      <c r="E94" s="17">
        <v>2001</v>
      </c>
      <c r="F94" s="24">
        <v>11503</v>
      </c>
      <c r="G94" s="25">
        <f>ROUND(F94*8866/4270289,0)</f>
        <v>24</v>
      </c>
      <c r="H94" s="33"/>
      <c r="I94" s="36" t="s">
        <v>157</v>
      </c>
      <c r="ID94" s="43"/>
      <c r="IE94" s="43"/>
      <c r="IF94" s="43"/>
      <c r="IG94" s="43"/>
      <c r="IH94" s="43"/>
      <c r="II94" s="43"/>
      <c r="IJ94" s="43"/>
      <c r="IK94" s="43"/>
      <c r="IL94" s="43"/>
      <c r="IM94" s="43"/>
      <c r="IN94" s="43"/>
      <c r="IO94" s="43"/>
      <c r="IP94" s="43"/>
      <c r="IQ94" s="43"/>
    </row>
    <row r="95" spans="1:251" s="4" customFormat="1" ht="14.25">
      <c r="A95" s="59" t="s">
        <v>165</v>
      </c>
      <c r="B95" s="12" t="s">
        <v>166</v>
      </c>
      <c r="C95" s="18"/>
      <c r="D95" s="18"/>
      <c r="E95" s="18"/>
      <c r="F95" s="19">
        <f>F96+F97+F100+F110+F115+F118</f>
        <v>218328</v>
      </c>
      <c r="G95" s="26">
        <f>G96+G97+G100+G110+G115+G118</f>
        <v>517</v>
      </c>
      <c r="H95" s="39"/>
      <c r="I95" s="38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5"/>
      <c r="FL95" s="35"/>
      <c r="FM95" s="35"/>
      <c r="FN95" s="35"/>
      <c r="FO95" s="35"/>
      <c r="FP95" s="35"/>
      <c r="FQ95" s="35"/>
      <c r="FR95" s="35"/>
      <c r="FS95" s="35"/>
      <c r="FT95" s="35"/>
      <c r="FU95" s="35"/>
      <c r="FV95" s="35"/>
      <c r="FW95" s="35"/>
      <c r="FX95" s="35"/>
      <c r="FY95" s="35"/>
      <c r="FZ95" s="35"/>
      <c r="GA95" s="35"/>
      <c r="GB95" s="35"/>
      <c r="GC95" s="35"/>
      <c r="GD95" s="35"/>
      <c r="GE95" s="35"/>
      <c r="GF95" s="35"/>
      <c r="GG95" s="35"/>
      <c r="GH95" s="35"/>
      <c r="GI95" s="35"/>
      <c r="GJ95" s="35"/>
      <c r="GK95" s="35"/>
      <c r="GL95" s="35"/>
      <c r="GM95" s="35"/>
      <c r="GN95" s="35"/>
      <c r="GO95" s="35"/>
      <c r="GP95" s="35"/>
      <c r="GQ95" s="35"/>
      <c r="GR95" s="35"/>
      <c r="GS95" s="35"/>
      <c r="GT95" s="35"/>
      <c r="GU95" s="35"/>
      <c r="GV95" s="35"/>
      <c r="GW95" s="35"/>
      <c r="GX95" s="35"/>
      <c r="GY95" s="35"/>
      <c r="GZ95" s="35"/>
      <c r="HA95" s="35"/>
      <c r="HB95" s="35"/>
      <c r="HC95" s="35"/>
      <c r="HD95" s="35"/>
      <c r="HE95" s="35"/>
      <c r="HF95" s="35"/>
      <c r="HG95" s="35"/>
      <c r="HH95" s="35"/>
      <c r="HI95" s="35"/>
      <c r="HJ95" s="35"/>
      <c r="HK95" s="35"/>
      <c r="HL95" s="35"/>
      <c r="HM95" s="35"/>
      <c r="HN95" s="35"/>
      <c r="HO95" s="35"/>
      <c r="HP95" s="35"/>
      <c r="HQ95" s="35"/>
      <c r="HR95" s="35"/>
      <c r="HS95" s="35"/>
      <c r="HT95" s="35"/>
      <c r="HU95" s="35"/>
      <c r="HV95" s="35"/>
      <c r="HW95" s="35"/>
      <c r="HX95" s="35"/>
      <c r="HY95" s="35"/>
      <c r="HZ95" s="35"/>
      <c r="IA95" s="35"/>
      <c r="IB95" s="35"/>
      <c r="IC95" s="35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</row>
    <row r="96" spans="1:251" s="3" customFormat="1" ht="48">
      <c r="A96" s="60"/>
      <c r="B96" s="16" t="s">
        <v>167</v>
      </c>
      <c r="C96" s="17">
        <v>2110507</v>
      </c>
      <c r="D96" s="17">
        <v>502</v>
      </c>
      <c r="E96" s="17">
        <v>2001</v>
      </c>
      <c r="F96" s="24">
        <v>1076</v>
      </c>
      <c r="G96" s="25">
        <v>10</v>
      </c>
      <c r="H96" s="33" t="s">
        <v>168</v>
      </c>
      <c r="I96" s="36" t="s">
        <v>169</v>
      </c>
      <c r="ID96" s="43"/>
      <c r="IE96" s="43"/>
      <c r="IF96" s="43"/>
      <c r="IG96" s="43"/>
      <c r="IH96" s="43"/>
      <c r="II96" s="43"/>
      <c r="IJ96" s="43"/>
      <c r="IK96" s="43"/>
      <c r="IL96" s="43"/>
      <c r="IM96" s="43"/>
      <c r="IN96" s="43"/>
      <c r="IO96" s="43"/>
      <c r="IP96" s="43"/>
      <c r="IQ96" s="43"/>
    </row>
    <row r="97" spans="1:251" s="4" customFormat="1" ht="48">
      <c r="A97" s="59"/>
      <c r="B97" s="12" t="s">
        <v>170</v>
      </c>
      <c r="C97" s="18"/>
      <c r="D97" s="18"/>
      <c r="E97" s="18"/>
      <c r="F97" s="19">
        <f>F98+F99</f>
        <v>2012</v>
      </c>
      <c r="G97" s="26">
        <f>G98+G99</f>
        <v>20</v>
      </c>
      <c r="H97" s="39" t="s">
        <v>171</v>
      </c>
      <c r="I97" s="38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5"/>
      <c r="FF97" s="35"/>
      <c r="FG97" s="35"/>
      <c r="FH97" s="35"/>
      <c r="FI97" s="35"/>
      <c r="FJ97" s="35"/>
      <c r="FK97" s="35"/>
      <c r="FL97" s="35"/>
      <c r="FM97" s="35"/>
      <c r="FN97" s="35"/>
      <c r="FO97" s="35"/>
      <c r="FP97" s="35"/>
      <c r="FQ97" s="35"/>
      <c r="FR97" s="35"/>
      <c r="FS97" s="35"/>
      <c r="FT97" s="35"/>
      <c r="FU97" s="35"/>
      <c r="FV97" s="35"/>
      <c r="FW97" s="35"/>
      <c r="FX97" s="35"/>
      <c r="FY97" s="35"/>
      <c r="FZ97" s="35"/>
      <c r="GA97" s="35"/>
      <c r="GB97" s="35"/>
      <c r="GC97" s="35"/>
      <c r="GD97" s="35"/>
      <c r="GE97" s="35"/>
      <c r="GF97" s="35"/>
      <c r="GG97" s="35"/>
      <c r="GH97" s="35"/>
      <c r="GI97" s="35"/>
      <c r="GJ97" s="35"/>
      <c r="GK97" s="35"/>
      <c r="GL97" s="35"/>
      <c r="GM97" s="35"/>
      <c r="GN97" s="35"/>
      <c r="GO97" s="35"/>
      <c r="GP97" s="35"/>
      <c r="GQ97" s="35"/>
      <c r="GR97" s="35"/>
      <c r="GS97" s="35"/>
      <c r="GT97" s="35"/>
      <c r="GU97" s="35"/>
      <c r="GV97" s="35"/>
      <c r="GW97" s="35"/>
      <c r="GX97" s="35"/>
      <c r="GY97" s="35"/>
      <c r="GZ97" s="35"/>
      <c r="HA97" s="35"/>
      <c r="HB97" s="35"/>
      <c r="HC97" s="35"/>
      <c r="HD97" s="35"/>
      <c r="HE97" s="35"/>
      <c r="HF97" s="35"/>
      <c r="HG97" s="35"/>
      <c r="HH97" s="35"/>
      <c r="HI97" s="35"/>
      <c r="HJ97" s="35"/>
      <c r="HK97" s="35"/>
      <c r="HL97" s="35"/>
      <c r="HM97" s="35"/>
      <c r="HN97" s="35"/>
      <c r="HO97" s="35"/>
      <c r="HP97" s="35"/>
      <c r="HQ97" s="35"/>
      <c r="HR97" s="35"/>
      <c r="HS97" s="35"/>
      <c r="HT97" s="35"/>
      <c r="HU97" s="35"/>
      <c r="HV97" s="35"/>
      <c r="HW97" s="35"/>
      <c r="HX97" s="35"/>
      <c r="HY97" s="35"/>
      <c r="HZ97" s="35"/>
      <c r="IA97" s="35"/>
      <c r="IB97" s="35"/>
      <c r="IC97" s="35"/>
      <c r="ID97" s="44"/>
      <c r="IE97" s="44"/>
      <c r="IF97" s="44"/>
      <c r="IG97" s="44"/>
      <c r="IH97" s="44"/>
      <c r="II97" s="44"/>
      <c r="IJ97" s="44"/>
      <c r="IK97" s="44"/>
      <c r="IL97" s="44"/>
      <c r="IM97" s="44"/>
      <c r="IN97" s="44"/>
      <c r="IO97" s="44"/>
      <c r="IP97" s="44"/>
      <c r="IQ97" s="44"/>
    </row>
    <row r="98" spans="1:251" s="3" customFormat="1" ht="14.25">
      <c r="A98" s="60"/>
      <c r="B98" s="60" t="s">
        <v>172</v>
      </c>
      <c r="C98" s="17">
        <v>2110507</v>
      </c>
      <c r="D98" s="17">
        <v>502</v>
      </c>
      <c r="E98" s="17">
        <v>2001</v>
      </c>
      <c r="F98" s="24">
        <v>1942</v>
      </c>
      <c r="G98" s="25">
        <v>10</v>
      </c>
      <c r="H98" s="33"/>
      <c r="I98" s="36" t="s">
        <v>173</v>
      </c>
      <c r="ID98" s="43"/>
      <c r="IE98" s="43"/>
      <c r="IF98" s="43"/>
      <c r="IG98" s="43"/>
      <c r="IH98" s="43"/>
      <c r="II98" s="43"/>
      <c r="IJ98" s="43"/>
      <c r="IK98" s="43"/>
      <c r="IL98" s="43"/>
      <c r="IM98" s="43"/>
      <c r="IN98" s="43"/>
      <c r="IO98" s="43"/>
      <c r="IP98" s="43"/>
      <c r="IQ98" s="43"/>
    </row>
    <row r="99" spans="1:251" s="3" customFormat="1" ht="14.25">
      <c r="A99" s="60"/>
      <c r="B99" s="60"/>
      <c r="C99" s="17">
        <v>2110507</v>
      </c>
      <c r="D99" s="17">
        <v>502</v>
      </c>
      <c r="E99" s="17">
        <v>2001</v>
      </c>
      <c r="F99" s="24">
        <v>70</v>
      </c>
      <c r="G99" s="25">
        <v>10</v>
      </c>
      <c r="H99" s="33"/>
      <c r="I99" s="22" t="s">
        <v>174</v>
      </c>
      <c r="ID99" s="43"/>
      <c r="IE99" s="43"/>
      <c r="IF99" s="43"/>
      <c r="IG99" s="43"/>
      <c r="IH99" s="43"/>
      <c r="II99" s="43"/>
      <c r="IJ99" s="43"/>
      <c r="IK99" s="43"/>
      <c r="IL99" s="43"/>
      <c r="IM99" s="43"/>
      <c r="IN99" s="43"/>
      <c r="IO99" s="43"/>
      <c r="IP99" s="43"/>
      <c r="IQ99" s="43"/>
    </row>
    <row r="100" spans="1:251" s="4" customFormat="1" ht="48">
      <c r="A100" s="59"/>
      <c r="B100" s="12" t="s">
        <v>175</v>
      </c>
      <c r="C100" s="18"/>
      <c r="D100" s="18"/>
      <c r="E100" s="18"/>
      <c r="F100" s="19">
        <f>SUM(F101:F109)</f>
        <v>180837</v>
      </c>
      <c r="G100" s="26">
        <f>SUM(G101:G109)</f>
        <v>384</v>
      </c>
      <c r="H100" s="33" t="s">
        <v>176</v>
      </c>
      <c r="I100" s="34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5"/>
      <c r="EF100" s="35"/>
      <c r="EG100" s="35"/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35"/>
      <c r="ES100" s="35"/>
      <c r="ET100" s="35"/>
      <c r="EU100" s="35"/>
      <c r="EV100" s="35"/>
      <c r="EW100" s="35"/>
      <c r="EX100" s="35"/>
      <c r="EY100" s="35"/>
      <c r="EZ100" s="35"/>
      <c r="FA100" s="35"/>
      <c r="FB100" s="35"/>
      <c r="FC100" s="35"/>
      <c r="FD100" s="35"/>
      <c r="FE100" s="35"/>
      <c r="FF100" s="35"/>
      <c r="FG100" s="35"/>
      <c r="FH100" s="35"/>
      <c r="FI100" s="35"/>
      <c r="FJ100" s="35"/>
      <c r="FK100" s="35"/>
      <c r="FL100" s="35"/>
      <c r="FM100" s="35"/>
      <c r="FN100" s="35"/>
      <c r="FO100" s="35"/>
      <c r="FP100" s="35"/>
      <c r="FQ100" s="35"/>
      <c r="FR100" s="35"/>
      <c r="FS100" s="35"/>
      <c r="FT100" s="35"/>
      <c r="FU100" s="35"/>
      <c r="FV100" s="35"/>
      <c r="FW100" s="35"/>
      <c r="FX100" s="35"/>
      <c r="FY100" s="35"/>
      <c r="FZ100" s="35"/>
      <c r="GA100" s="35"/>
      <c r="GB100" s="35"/>
      <c r="GC100" s="35"/>
      <c r="GD100" s="35"/>
      <c r="GE100" s="35"/>
      <c r="GF100" s="35"/>
      <c r="GG100" s="35"/>
      <c r="GH100" s="35"/>
      <c r="GI100" s="35"/>
      <c r="GJ100" s="35"/>
      <c r="GK100" s="35"/>
      <c r="GL100" s="35"/>
      <c r="GM100" s="35"/>
      <c r="GN100" s="35"/>
      <c r="GO100" s="35"/>
      <c r="GP100" s="35"/>
      <c r="GQ100" s="35"/>
      <c r="GR100" s="35"/>
      <c r="GS100" s="35"/>
      <c r="GT100" s="35"/>
      <c r="GU100" s="35"/>
      <c r="GV100" s="35"/>
      <c r="GW100" s="35"/>
      <c r="GX100" s="35"/>
      <c r="GY100" s="35"/>
      <c r="GZ100" s="35"/>
      <c r="HA100" s="35"/>
      <c r="HB100" s="35"/>
      <c r="HC100" s="35"/>
      <c r="HD100" s="35"/>
      <c r="HE100" s="35"/>
      <c r="HF100" s="35"/>
      <c r="HG100" s="35"/>
      <c r="HH100" s="35"/>
      <c r="HI100" s="35"/>
      <c r="HJ100" s="35"/>
      <c r="HK100" s="35"/>
      <c r="HL100" s="35"/>
      <c r="HM100" s="35"/>
      <c r="HN100" s="35"/>
      <c r="HO100" s="35"/>
      <c r="HP100" s="35"/>
      <c r="HQ100" s="35"/>
      <c r="HR100" s="35"/>
      <c r="HS100" s="35"/>
      <c r="HT100" s="35"/>
      <c r="HU100" s="35"/>
      <c r="HV100" s="35"/>
      <c r="HW100" s="35"/>
      <c r="HX100" s="35"/>
      <c r="HY100" s="35"/>
      <c r="HZ100" s="35"/>
      <c r="IA100" s="35"/>
      <c r="IB100" s="35"/>
      <c r="IC100" s="35"/>
      <c r="ID100" s="44"/>
      <c r="IE100" s="44"/>
      <c r="IF100" s="44"/>
      <c r="IG100" s="44"/>
      <c r="IH100" s="44"/>
      <c r="II100" s="44"/>
      <c r="IJ100" s="44"/>
      <c r="IK100" s="44"/>
      <c r="IL100" s="44"/>
      <c r="IM100" s="44"/>
      <c r="IN100" s="44"/>
      <c r="IO100" s="44"/>
      <c r="IP100" s="44"/>
      <c r="IQ100" s="44"/>
    </row>
    <row r="101" spans="1:251" s="3" customFormat="1" ht="14.25">
      <c r="A101" s="60"/>
      <c r="B101" s="60" t="s">
        <v>177</v>
      </c>
      <c r="C101" s="17">
        <v>2110507</v>
      </c>
      <c r="D101" s="17">
        <v>502</v>
      </c>
      <c r="E101" s="17">
        <v>2001</v>
      </c>
      <c r="F101" s="24">
        <v>11562</v>
      </c>
      <c r="G101" s="25">
        <f>ROUND(F101*8866/4270289,0)</f>
        <v>24</v>
      </c>
      <c r="H101" s="57"/>
      <c r="I101" s="22" t="s">
        <v>178</v>
      </c>
      <c r="ID101" s="43"/>
      <c r="IE101" s="43"/>
      <c r="IF101" s="43"/>
      <c r="IG101" s="43"/>
      <c r="IH101" s="43"/>
      <c r="II101" s="43"/>
      <c r="IJ101" s="43"/>
      <c r="IK101" s="43"/>
      <c r="IL101" s="43"/>
      <c r="IM101" s="43"/>
      <c r="IN101" s="43"/>
      <c r="IO101" s="43"/>
      <c r="IP101" s="43"/>
      <c r="IQ101" s="43"/>
    </row>
    <row r="102" spans="1:251" s="3" customFormat="1" ht="14.25">
      <c r="A102" s="60"/>
      <c r="B102" s="60"/>
      <c r="C102" s="17">
        <v>2110507</v>
      </c>
      <c r="D102" s="17">
        <v>502</v>
      </c>
      <c r="E102" s="17">
        <v>2001</v>
      </c>
      <c r="F102" s="24">
        <v>1978</v>
      </c>
      <c r="G102" s="25">
        <v>10</v>
      </c>
      <c r="H102" s="33"/>
      <c r="I102" s="22" t="s">
        <v>179</v>
      </c>
      <c r="ID102" s="43"/>
      <c r="IE102" s="43"/>
      <c r="IF102" s="43"/>
      <c r="IG102" s="43"/>
      <c r="IH102" s="43"/>
      <c r="II102" s="43"/>
      <c r="IJ102" s="43"/>
      <c r="IK102" s="43"/>
      <c r="IL102" s="43"/>
      <c r="IM102" s="43"/>
      <c r="IN102" s="43"/>
      <c r="IO102" s="43"/>
      <c r="IP102" s="43"/>
      <c r="IQ102" s="43"/>
    </row>
    <row r="103" spans="1:251" s="3" customFormat="1" ht="14.25">
      <c r="A103" s="60"/>
      <c r="B103" s="60"/>
      <c r="C103" s="17">
        <v>2110507</v>
      </c>
      <c r="D103" s="17">
        <v>502</v>
      </c>
      <c r="E103" s="17">
        <v>2001</v>
      </c>
      <c r="F103" s="24">
        <v>14212</v>
      </c>
      <c r="G103" s="25">
        <f aca="true" t="shared" si="2" ref="G103:G108">ROUND(F103*8866/4270289,0)</f>
        <v>30</v>
      </c>
      <c r="H103" s="33"/>
      <c r="I103" s="22" t="s">
        <v>180</v>
      </c>
      <c r="ID103" s="43"/>
      <c r="IE103" s="43"/>
      <c r="IF103" s="43"/>
      <c r="IG103" s="43"/>
      <c r="IH103" s="43"/>
      <c r="II103" s="43"/>
      <c r="IJ103" s="43"/>
      <c r="IK103" s="43"/>
      <c r="IL103" s="43"/>
      <c r="IM103" s="43"/>
      <c r="IN103" s="43"/>
      <c r="IO103" s="43"/>
      <c r="IP103" s="43"/>
      <c r="IQ103" s="43"/>
    </row>
    <row r="104" spans="1:251" s="3" customFormat="1" ht="24">
      <c r="A104" s="60"/>
      <c r="B104" s="60"/>
      <c r="C104" s="17">
        <v>2110507</v>
      </c>
      <c r="D104" s="17">
        <v>502</v>
      </c>
      <c r="E104" s="17">
        <v>2001</v>
      </c>
      <c r="F104" s="24">
        <v>23185</v>
      </c>
      <c r="G104" s="25">
        <f t="shared" si="2"/>
        <v>48</v>
      </c>
      <c r="H104" s="33"/>
      <c r="I104" s="22" t="s">
        <v>181</v>
      </c>
      <c r="ID104" s="43"/>
      <c r="IE104" s="43"/>
      <c r="IF104" s="43"/>
      <c r="IG104" s="43"/>
      <c r="IH104" s="43"/>
      <c r="II104" s="43"/>
      <c r="IJ104" s="43"/>
      <c r="IK104" s="43"/>
      <c r="IL104" s="43"/>
      <c r="IM104" s="43"/>
      <c r="IN104" s="43"/>
      <c r="IO104" s="43"/>
      <c r="IP104" s="43"/>
      <c r="IQ104" s="43"/>
    </row>
    <row r="105" spans="1:251" s="3" customFormat="1" ht="24">
      <c r="A105" s="60"/>
      <c r="B105" s="60"/>
      <c r="C105" s="17">
        <v>2110507</v>
      </c>
      <c r="D105" s="17">
        <v>502</v>
      </c>
      <c r="E105" s="17">
        <v>2001</v>
      </c>
      <c r="F105" s="24">
        <v>68584</v>
      </c>
      <c r="G105" s="25">
        <f t="shared" si="2"/>
        <v>142</v>
      </c>
      <c r="H105" s="33"/>
      <c r="I105" s="22" t="s">
        <v>182</v>
      </c>
      <c r="ID105" s="43"/>
      <c r="IE105" s="43"/>
      <c r="IF105" s="43"/>
      <c r="IG105" s="43"/>
      <c r="IH105" s="43"/>
      <c r="II105" s="43"/>
      <c r="IJ105" s="43"/>
      <c r="IK105" s="43"/>
      <c r="IL105" s="43"/>
      <c r="IM105" s="43"/>
      <c r="IN105" s="43"/>
      <c r="IO105" s="43"/>
      <c r="IP105" s="43"/>
      <c r="IQ105" s="43"/>
    </row>
    <row r="106" spans="1:251" s="3" customFormat="1" ht="24">
      <c r="A106" s="60"/>
      <c r="B106" s="60"/>
      <c r="C106" s="17">
        <v>2110507</v>
      </c>
      <c r="D106" s="17">
        <v>502</v>
      </c>
      <c r="E106" s="17">
        <v>2001</v>
      </c>
      <c r="F106" s="24">
        <v>16569</v>
      </c>
      <c r="G106" s="25">
        <f t="shared" si="2"/>
        <v>34</v>
      </c>
      <c r="H106" s="33"/>
      <c r="I106" s="22" t="s">
        <v>183</v>
      </c>
      <c r="ID106" s="43"/>
      <c r="IE106" s="43"/>
      <c r="IF106" s="43"/>
      <c r="IG106" s="43"/>
      <c r="IH106" s="43"/>
      <c r="II106" s="43"/>
      <c r="IJ106" s="43"/>
      <c r="IK106" s="43"/>
      <c r="IL106" s="43"/>
      <c r="IM106" s="43"/>
      <c r="IN106" s="43"/>
      <c r="IO106" s="43"/>
      <c r="IP106" s="43"/>
      <c r="IQ106" s="43"/>
    </row>
    <row r="107" spans="1:251" s="3" customFormat="1" ht="24">
      <c r="A107" s="60"/>
      <c r="B107" s="60"/>
      <c r="C107" s="17">
        <v>2110507</v>
      </c>
      <c r="D107" s="17">
        <v>502</v>
      </c>
      <c r="E107" s="17">
        <v>2001</v>
      </c>
      <c r="F107" s="24">
        <v>11772</v>
      </c>
      <c r="G107" s="25">
        <f t="shared" si="2"/>
        <v>24</v>
      </c>
      <c r="H107" s="33"/>
      <c r="I107" s="22" t="s">
        <v>184</v>
      </c>
      <c r="ID107" s="43"/>
      <c r="IE107" s="43"/>
      <c r="IF107" s="43"/>
      <c r="IG107" s="43"/>
      <c r="IH107" s="43"/>
      <c r="II107" s="43"/>
      <c r="IJ107" s="43"/>
      <c r="IK107" s="43"/>
      <c r="IL107" s="43"/>
      <c r="IM107" s="43"/>
      <c r="IN107" s="43"/>
      <c r="IO107" s="43"/>
      <c r="IP107" s="43"/>
      <c r="IQ107" s="43"/>
    </row>
    <row r="108" spans="1:251" s="3" customFormat="1" ht="24">
      <c r="A108" s="60"/>
      <c r="B108" s="60"/>
      <c r="C108" s="17">
        <v>2110507</v>
      </c>
      <c r="D108" s="17">
        <v>502</v>
      </c>
      <c r="E108" s="17">
        <v>2001</v>
      </c>
      <c r="F108" s="24">
        <v>29975</v>
      </c>
      <c r="G108" s="25">
        <f t="shared" si="2"/>
        <v>62</v>
      </c>
      <c r="H108" s="33"/>
      <c r="I108" s="22" t="s">
        <v>185</v>
      </c>
      <c r="ID108" s="43"/>
      <c r="IE108" s="43"/>
      <c r="IF108" s="43"/>
      <c r="IG108" s="43"/>
      <c r="IH108" s="43"/>
      <c r="II108" s="43"/>
      <c r="IJ108" s="43"/>
      <c r="IK108" s="43"/>
      <c r="IL108" s="43"/>
      <c r="IM108" s="43"/>
      <c r="IN108" s="43"/>
      <c r="IO108" s="43"/>
      <c r="IP108" s="43"/>
      <c r="IQ108" s="43"/>
    </row>
    <row r="109" spans="1:251" s="3" customFormat="1" ht="24">
      <c r="A109" s="60"/>
      <c r="B109" s="60"/>
      <c r="C109" s="17">
        <v>2110507</v>
      </c>
      <c r="D109" s="17">
        <v>502</v>
      </c>
      <c r="E109" s="17">
        <v>2001</v>
      </c>
      <c r="F109" s="24">
        <v>3000</v>
      </c>
      <c r="G109" s="25">
        <v>10</v>
      </c>
      <c r="H109" s="33"/>
      <c r="I109" s="22" t="s">
        <v>186</v>
      </c>
      <c r="ID109" s="43"/>
      <c r="IE109" s="43"/>
      <c r="IF109" s="43"/>
      <c r="IG109" s="43"/>
      <c r="IH109" s="43"/>
      <c r="II109" s="43"/>
      <c r="IJ109" s="43"/>
      <c r="IK109" s="43"/>
      <c r="IL109" s="43"/>
      <c r="IM109" s="43"/>
      <c r="IN109" s="43"/>
      <c r="IO109" s="43"/>
      <c r="IP109" s="43"/>
      <c r="IQ109" s="43"/>
    </row>
    <row r="110" spans="1:251" s="4" customFormat="1" ht="48">
      <c r="A110" s="59"/>
      <c r="B110" s="12" t="s">
        <v>187</v>
      </c>
      <c r="C110" s="12"/>
      <c r="D110" s="12"/>
      <c r="E110" s="12"/>
      <c r="F110" s="20">
        <f>SUM(F111:F114)</f>
        <v>19509</v>
      </c>
      <c r="G110" s="21">
        <f>SUM(G111:G114)</f>
        <v>50</v>
      </c>
      <c r="H110" s="33" t="s">
        <v>188</v>
      </c>
      <c r="I110" s="41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  <c r="EK110" s="35"/>
      <c r="EL110" s="35"/>
      <c r="EM110" s="35"/>
      <c r="EN110" s="35"/>
      <c r="EO110" s="35"/>
      <c r="EP110" s="35"/>
      <c r="EQ110" s="35"/>
      <c r="ER110" s="35"/>
      <c r="ES110" s="35"/>
      <c r="ET110" s="35"/>
      <c r="EU110" s="35"/>
      <c r="EV110" s="35"/>
      <c r="EW110" s="35"/>
      <c r="EX110" s="35"/>
      <c r="EY110" s="35"/>
      <c r="EZ110" s="35"/>
      <c r="FA110" s="35"/>
      <c r="FB110" s="35"/>
      <c r="FC110" s="35"/>
      <c r="FD110" s="35"/>
      <c r="FE110" s="35"/>
      <c r="FF110" s="35"/>
      <c r="FG110" s="35"/>
      <c r="FH110" s="35"/>
      <c r="FI110" s="35"/>
      <c r="FJ110" s="35"/>
      <c r="FK110" s="35"/>
      <c r="FL110" s="35"/>
      <c r="FM110" s="35"/>
      <c r="FN110" s="35"/>
      <c r="FO110" s="35"/>
      <c r="FP110" s="35"/>
      <c r="FQ110" s="35"/>
      <c r="FR110" s="35"/>
      <c r="FS110" s="35"/>
      <c r="FT110" s="35"/>
      <c r="FU110" s="35"/>
      <c r="FV110" s="35"/>
      <c r="FW110" s="35"/>
      <c r="FX110" s="35"/>
      <c r="FY110" s="35"/>
      <c r="FZ110" s="35"/>
      <c r="GA110" s="35"/>
      <c r="GB110" s="35"/>
      <c r="GC110" s="35"/>
      <c r="GD110" s="35"/>
      <c r="GE110" s="35"/>
      <c r="GF110" s="35"/>
      <c r="GG110" s="35"/>
      <c r="GH110" s="35"/>
      <c r="GI110" s="35"/>
      <c r="GJ110" s="35"/>
      <c r="GK110" s="35"/>
      <c r="GL110" s="35"/>
      <c r="GM110" s="35"/>
      <c r="GN110" s="35"/>
      <c r="GO110" s="35"/>
      <c r="GP110" s="35"/>
      <c r="GQ110" s="35"/>
      <c r="GR110" s="35"/>
      <c r="GS110" s="35"/>
      <c r="GT110" s="35"/>
      <c r="GU110" s="35"/>
      <c r="GV110" s="35"/>
      <c r="GW110" s="35"/>
      <c r="GX110" s="35"/>
      <c r="GY110" s="35"/>
      <c r="GZ110" s="35"/>
      <c r="HA110" s="35"/>
      <c r="HB110" s="35"/>
      <c r="HC110" s="35"/>
      <c r="HD110" s="35"/>
      <c r="HE110" s="35"/>
      <c r="HF110" s="35"/>
      <c r="HG110" s="35"/>
      <c r="HH110" s="35"/>
      <c r="HI110" s="35"/>
      <c r="HJ110" s="35"/>
      <c r="HK110" s="35"/>
      <c r="HL110" s="35"/>
      <c r="HM110" s="35"/>
      <c r="HN110" s="35"/>
      <c r="HO110" s="35"/>
      <c r="HP110" s="35"/>
      <c r="HQ110" s="35"/>
      <c r="HR110" s="35"/>
      <c r="HS110" s="35"/>
      <c r="HT110" s="35"/>
      <c r="HU110" s="35"/>
      <c r="HV110" s="35"/>
      <c r="HW110" s="35"/>
      <c r="HX110" s="35"/>
      <c r="HY110" s="35"/>
      <c r="HZ110" s="35"/>
      <c r="IA110" s="35"/>
      <c r="IB110" s="35"/>
      <c r="IC110" s="35"/>
      <c r="ID110" s="44"/>
      <c r="IE110" s="44"/>
      <c r="IF110" s="44"/>
      <c r="IG110" s="44"/>
      <c r="IH110" s="44"/>
      <c r="II110" s="44"/>
      <c r="IJ110" s="44"/>
      <c r="IK110" s="44"/>
      <c r="IL110" s="44"/>
      <c r="IM110" s="44"/>
      <c r="IN110" s="44"/>
      <c r="IO110" s="44"/>
      <c r="IP110" s="44"/>
      <c r="IQ110" s="44"/>
    </row>
    <row r="111" spans="1:251" s="3" customFormat="1" ht="14.25">
      <c r="A111" s="60"/>
      <c r="B111" s="60" t="s">
        <v>189</v>
      </c>
      <c r="C111" s="17">
        <v>2110507</v>
      </c>
      <c r="D111" s="17">
        <v>502</v>
      </c>
      <c r="E111" s="17">
        <v>2001</v>
      </c>
      <c r="F111" s="24">
        <v>1768</v>
      </c>
      <c r="G111" s="25">
        <v>10</v>
      </c>
      <c r="H111" s="33"/>
      <c r="I111" s="36" t="s">
        <v>190</v>
      </c>
      <c r="ID111" s="43"/>
      <c r="IE111" s="43"/>
      <c r="IF111" s="43"/>
      <c r="IG111" s="43"/>
      <c r="IH111" s="43"/>
      <c r="II111" s="43"/>
      <c r="IJ111" s="43"/>
      <c r="IK111" s="43"/>
      <c r="IL111" s="43"/>
      <c r="IM111" s="43"/>
      <c r="IN111" s="43"/>
      <c r="IO111" s="43"/>
      <c r="IP111" s="43"/>
      <c r="IQ111" s="43"/>
    </row>
    <row r="112" spans="1:251" s="3" customFormat="1" ht="14.25">
      <c r="A112" s="60"/>
      <c r="B112" s="60"/>
      <c r="C112" s="17">
        <v>2110507</v>
      </c>
      <c r="D112" s="17">
        <v>502</v>
      </c>
      <c r="E112" s="17">
        <v>2001</v>
      </c>
      <c r="F112" s="24">
        <v>5304</v>
      </c>
      <c r="G112" s="25">
        <f>ROUND(F112*8866/4270289,0)</f>
        <v>11</v>
      </c>
      <c r="H112" s="33"/>
      <c r="I112" s="36" t="s">
        <v>191</v>
      </c>
      <c r="ID112" s="43"/>
      <c r="IE112" s="43"/>
      <c r="IF112" s="43"/>
      <c r="IG112" s="43"/>
      <c r="IH112" s="43"/>
      <c r="II112" s="43"/>
      <c r="IJ112" s="43"/>
      <c r="IK112" s="43"/>
      <c r="IL112" s="43"/>
      <c r="IM112" s="43"/>
      <c r="IN112" s="43"/>
      <c r="IO112" s="43"/>
      <c r="IP112" s="43"/>
      <c r="IQ112" s="43"/>
    </row>
    <row r="113" spans="1:251" s="3" customFormat="1" ht="14.25">
      <c r="A113" s="60"/>
      <c r="B113" s="60"/>
      <c r="C113" s="17">
        <v>2110507</v>
      </c>
      <c r="D113" s="17">
        <v>502</v>
      </c>
      <c r="E113" s="17">
        <v>2001</v>
      </c>
      <c r="F113" s="24">
        <v>9276</v>
      </c>
      <c r="G113" s="25">
        <f>ROUND(F113*8866/4270289,0)</f>
        <v>19</v>
      </c>
      <c r="H113" s="33"/>
      <c r="I113" s="36" t="s">
        <v>192</v>
      </c>
      <c r="ID113" s="43"/>
      <c r="IE113" s="43"/>
      <c r="IF113" s="43"/>
      <c r="IG113" s="43"/>
      <c r="IH113" s="43"/>
      <c r="II113" s="43"/>
      <c r="IJ113" s="43"/>
      <c r="IK113" s="43"/>
      <c r="IL113" s="43"/>
      <c r="IM113" s="43"/>
      <c r="IN113" s="43"/>
      <c r="IO113" s="43"/>
      <c r="IP113" s="43"/>
      <c r="IQ113" s="43"/>
    </row>
    <row r="114" spans="1:251" s="3" customFormat="1" ht="14.25">
      <c r="A114" s="60"/>
      <c r="B114" s="60"/>
      <c r="C114" s="17">
        <v>2110507</v>
      </c>
      <c r="D114" s="17">
        <v>502</v>
      </c>
      <c r="E114" s="17">
        <v>2001</v>
      </c>
      <c r="F114" s="24">
        <v>3161</v>
      </c>
      <c r="G114" s="25">
        <v>10</v>
      </c>
      <c r="H114" s="33"/>
      <c r="I114" s="36" t="s">
        <v>193</v>
      </c>
      <c r="ID114" s="43"/>
      <c r="IE114" s="43"/>
      <c r="IF114" s="43"/>
      <c r="IG114" s="43"/>
      <c r="IH114" s="43"/>
      <c r="II114" s="43"/>
      <c r="IJ114" s="43"/>
      <c r="IK114" s="43"/>
      <c r="IL114" s="43"/>
      <c r="IM114" s="43"/>
      <c r="IN114" s="43"/>
      <c r="IO114" s="43"/>
      <c r="IP114" s="43"/>
      <c r="IQ114" s="43"/>
    </row>
    <row r="115" spans="1:251" s="4" customFormat="1" ht="48">
      <c r="A115" s="59"/>
      <c r="B115" s="12" t="s">
        <v>194</v>
      </c>
      <c r="C115" s="12"/>
      <c r="D115" s="12"/>
      <c r="E115" s="12"/>
      <c r="F115" s="20">
        <f>SUM(F116:F117)</f>
        <v>1802</v>
      </c>
      <c r="G115" s="21">
        <f>SUM(G116:G117)</f>
        <v>20</v>
      </c>
      <c r="H115" s="33" t="s">
        <v>195</v>
      </c>
      <c r="I115" s="38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  <c r="ET115" s="35"/>
      <c r="EU115" s="35"/>
      <c r="EV115" s="35"/>
      <c r="EW115" s="35"/>
      <c r="EX115" s="35"/>
      <c r="EY115" s="35"/>
      <c r="EZ115" s="35"/>
      <c r="FA115" s="35"/>
      <c r="FB115" s="35"/>
      <c r="FC115" s="35"/>
      <c r="FD115" s="35"/>
      <c r="FE115" s="35"/>
      <c r="FF115" s="35"/>
      <c r="FG115" s="35"/>
      <c r="FH115" s="35"/>
      <c r="FI115" s="35"/>
      <c r="FJ115" s="35"/>
      <c r="FK115" s="35"/>
      <c r="FL115" s="35"/>
      <c r="FM115" s="35"/>
      <c r="FN115" s="35"/>
      <c r="FO115" s="35"/>
      <c r="FP115" s="35"/>
      <c r="FQ115" s="35"/>
      <c r="FR115" s="35"/>
      <c r="FS115" s="35"/>
      <c r="FT115" s="35"/>
      <c r="FU115" s="35"/>
      <c r="FV115" s="35"/>
      <c r="FW115" s="35"/>
      <c r="FX115" s="35"/>
      <c r="FY115" s="35"/>
      <c r="FZ115" s="35"/>
      <c r="GA115" s="35"/>
      <c r="GB115" s="35"/>
      <c r="GC115" s="35"/>
      <c r="GD115" s="35"/>
      <c r="GE115" s="35"/>
      <c r="GF115" s="35"/>
      <c r="GG115" s="35"/>
      <c r="GH115" s="35"/>
      <c r="GI115" s="35"/>
      <c r="GJ115" s="35"/>
      <c r="GK115" s="35"/>
      <c r="GL115" s="35"/>
      <c r="GM115" s="35"/>
      <c r="GN115" s="35"/>
      <c r="GO115" s="35"/>
      <c r="GP115" s="35"/>
      <c r="GQ115" s="35"/>
      <c r="GR115" s="35"/>
      <c r="GS115" s="35"/>
      <c r="GT115" s="35"/>
      <c r="GU115" s="35"/>
      <c r="GV115" s="35"/>
      <c r="GW115" s="35"/>
      <c r="GX115" s="35"/>
      <c r="GY115" s="35"/>
      <c r="GZ115" s="35"/>
      <c r="HA115" s="35"/>
      <c r="HB115" s="35"/>
      <c r="HC115" s="35"/>
      <c r="HD115" s="35"/>
      <c r="HE115" s="35"/>
      <c r="HF115" s="35"/>
      <c r="HG115" s="35"/>
      <c r="HH115" s="35"/>
      <c r="HI115" s="35"/>
      <c r="HJ115" s="35"/>
      <c r="HK115" s="35"/>
      <c r="HL115" s="35"/>
      <c r="HM115" s="35"/>
      <c r="HN115" s="35"/>
      <c r="HO115" s="35"/>
      <c r="HP115" s="35"/>
      <c r="HQ115" s="35"/>
      <c r="HR115" s="35"/>
      <c r="HS115" s="35"/>
      <c r="HT115" s="35"/>
      <c r="HU115" s="35"/>
      <c r="HV115" s="35"/>
      <c r="HW115" s="35"/>
      <c r="HX115" s="35"/>
      <c r="HY115" s="35"/>
      <c r="HZ115" s="35"/>
      <c r="IA115" s="35"/>
      <c r="IB115" s="35"/>
      <c r="IC115" s="35"/>
      <c r="ID115" s="44"/>
      <c r="IE115" s="44"/>
      <c r="IF115" s="44"/>
      <c r="IG115" s="44"/>
      <c r="IH115" s="44"/>
      <c r="II115" s="44"/>
      <c r="IJ115" s="44"/>
      <c r="IK115" s="44"/>
      <c r="IL115" s="44"/>
      <c r="IM115" s="44"/>
      <c r="IN115" s="44"/>
      <c r="IO115" s="44"/>
      <c r="IP115" s="44"/>
      <c r="IQ115" s="44"/>
    </row>
    <row r="116" spans="1:251" s="3" customFormat="1" ht="14.25">
      <c r="A116" s="60"/>
      <c r="B116" s="60" t="s">
        <v>196</v>
      </c>
      <c r="C116" s="17">
        <v>2110507</v>
      </c>
      <c r="D116" s="17">
        <v>502</v>
      </c>
      <c r="E116" s="17">
        <v>2001</v>
      </c>
      <c r="F116" s="24">
        <v>534</v>
      </c>
      <c r="G116" s="25">
        <v>10</v>
      </c>
      <c r="H116" s="33"/>
      <c r="I116" s="36" t="s">
        <v>197</v>
      </c>
      <c r="ID116" s="43"/>
      <c r="IE116" s="43"/>
      <c r="IF116" s="43"/>
      <c r="IG116" s="43"/>
      <c r="IH116" s="43"/>
      <c r="II116" s="43"/>
      <c r="IJ116" s="43"/>
      <c r="IK116" s="43"/>
      <c r="IL116" s="43"/>
      <c r="IM116" s="43"/>
      <c r="IN116" s="43"/>
      <c r="IO116" s="43"/>
      <c r="IP116" s="43"/>
      <c r="IQ116" s="43"/>
    </row>
    <row r="117" spans="1:251" s="3" customFormat="1" ht="14.25">
      <c r="A117" s="60"/>
      <c r="B117" s="60"/>
      <c r="C117" s="17">
        <v>2110507</v>
      </c>
      <c r="D117" s="17">
        <v>502</v>
      </c>
      <c r="E117" s="17">
        <v>2001</v>
      </c>
      <c r="F117" s="24">
        <v>1268</v>
      </c>
      <c r="G117" s="25">
        <v>10</v>
      </c>
      <c r="H117" s="33"/>
      <c r="I117" s="36" t="s">
        <v>198</v>
      </c>
      <c r="ID117" s="43"/>
      <c r="IE117" s="43"/>
      <c r="IF117" s="43"/>
      <c r="IG117" s="43"/>
      <c r="IH117" s="43"/>
      <c r="II117" s="43"/>
      <c r="IJ117" s="43"/>
      <c r="IK117" s="43"/>
      <c r="IL117" s="43"/>
      <c r="IM117" s="43"/>
      <c r="IN117" s="43"/>
      <c r="IO117" s="43"/>
      <c r="IP117" s="43"/>
      <c r="IQ117" s="43"/>
    </row>
    <row r="118" spans="1:251" s="4" customFormat="1" ht="48">
      <c r="A118" s="59"/>
      <c r="B118" s="12" t="s">
        <v>199</v>
      </c>
      <c r="C118" s="12"/>
      <c r="D118" s="12"/>
      <c r="E118" s="12"/>
      <c r="F118" s="20">
        <f>SUM(F119:F120)</f>
        <v>13092</v>
      </c>
      <c r="G118" s="21">
        <f>SUM(G119:G120)</f>
        <v>33</v>
      </c>
      <c r="H118" s="33" t="s">
        <v>200</v>
      </c>
      <c r="I118" s="38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5"/>
      <c r="EV118" s="35"/>
      <c r="EW118" s="35"/>
      <c r="EX118" s="35"/>
      <c r="EY118" s="35"/>
      <c r="EZ118" s="35"/>
      <c r="FA118" s="35"/>
      <c r="FB118" s="35"/>
      <c r="FC118" s="35"/>
      <c r="FD118" s="35"/>
      <c r="FE118" s="35"/>
      <c r="FF118" s="35"/>
      <c r="FG118" s="35"/>
      <c r="FH118" s="35"/>
      <c r="FI118" s="35"/>
      <c r="FJ118" s="35"/>
      <c r="FK118" s="35"/>
      <c r="FL118" s="35"/>
      <c r="FM118" s="35"/>
      <c r="FN118" s="35"/>
      <c r="FO118" s="35"/>
      <c r="FP118" s="35"/>
      <c r="FQ118" s="35"/>
      <c r="FR118" s="35"/>
      <c r="FS118" s="35"/>
      <c r="FT118" s="35"/>
      <c r="FU118" s="35"/>
      <c r="FV118" s="35"/>
      <c r="FW118" s="35"/>
      <c r="FX118" s="35"/>
      <c r="FY118" s="35"/>
      <c r="FZ118" s="35"/>
      <c r="GA118" s="35"/>
      <c r="GB118" s="35"/>
      <c r="GC118" s="35"/>
      <c r="GD118" s="35"/>
      <c r="GE118" s="35"/>
      <c r="GF118" s="35"/>
      <c r="GG118" s="35"/>
      <c r="GH118" s="35"/>
      <c r="GI118" s="35"/>
      <c r="GJ118" s="35"/>
      <c r="GK118" s="35"/>
      <c r="GL118" s="35"/>
      <c r="GM118" s="35"/>
      <c r="GN118" s="35"/>
      <c r="GO118" s="35"/>
      <c r="GP118" s="35"/>
      <c r="GQ118" s="35"/>
      <c r="GR118" s="35"/>
      <c r="GS118" s="35"/>
      <c r="GT118" s="35"/>
      <c r="GU118" s="35"/>
      <c r="GV118" s="35"/>
      <c r="GW118" s="35"/>
      <c r="GX118" s="35"/>
      <c r="GY118" s="35"/>
      <c r="GZ118" s="35"/>
      <c r="HA118" s="35"/>
      <c r="HB118" s="35"/>
      <c r="HC118" s="35"/>
      <c r="HD118" s="35"/>
      <c r="HE118" s="35"/>
      <c r="HF118" s="35"/>
      <c r="HG118" s="35"/>
      <c r="HH118" s="35"/>
      <c r="HI118" s="35"/>
      <c r="HJ118" s="35"/>
      <c r="HK118" s="35"/>
      <c r="HL118" s="35"/>
      <c r="HM118" s="35"/>
      <c r="HN118" s="35"/>
      <c r="HO118" s="35"/>
      <c r="HP118" s="35"/>
      <c r="HQ118" s="35"/>
      <c r="HR118" s="35"/>
      <c r="HS118" s="35"/>
      <c r="HT118" s="35"/>
      <c r="HU118" s="35"/>
      <c r="HV118" s="35"/>
      <c r="HW118" s="35"/>
      <c r="HX118" s="35"/>
      <c r="HY118" s="35"/>
      <c r="HZ118" s="35"/>
      <c r="IA118" s="35"/>
      <c r="IB118" s="35"/>
      <c r="IC118" s="35"/>
      <c r="ID118" s="44"/>
      <c r="IE118" s="44"/>
      <c r="IF118" s="44"/>
      <c r="IG118" s="44"/>
      <c r="IH118" s="44"/>
      <c r="II118" s="44"/>
      <c r="IJ118" s="44"/>
      <c r="IK118" s="44"/>
      <c r="IL118" s="44"/>
      <c r="IM118" s="44"/>
      <c r="IN118" s="44"/>
      <c r="IO118" s="44"/>
      <c r="IP118" s="44"/>
      <c r="IQ118" s="44"/>
    </row>
    <row r="119" spans="1:251" s="3" customFormat="1" ht="14.25">
      <c r="A119" s="60"/>
      <c r="B119" s="60" t="s">
        <v>201</v>
      </c>
      <c r="C119" s="17">
        <v>2110507</v>
      </c>
      <c r="D119" s="17">
        <v>502</v>
      </c>
      <c r="E119" s="17">
        <v>2001</v>
      </c>
      <c r="F119" s="24">
        <v>11310</v>
      </c>
      <c r="G119" s="25">
        <f>ROUND(F119*8866/4270289,0)</f>
        <v>23</v>
      </c>
      <c r="H119" s="33"/>
      <c r="I119" s="36" t="s">
        <v>202</v>
      </c>
      <c r="ID119" s="43"/>
      <c r="IE119" s="43"/>
      <c r="IF119" s="43"/>
      <c r="IG119" s="43"/>
      <c r="IH119" s="43"/>
      <c r="II119" s="43"/>
      <c r="IJ119" s="43"/>
      <c r="IK119" s="43"/>
      <c r="IL119" s="43"/>
      <c r="IM119" s="43"/>
      <c r="IN119" s="43"/>
      <c r="IO119" s="43"/>
      <c r="IP119" s="43"/>
      <c r="IQ119" s="43"/>
    </row>
    <row r="120" spans="1:251" s="3" customFormat="1" ht="14.25">
      <c r="A120" s="60"/>
      <c r="B120" s="60"/>
      <c r="C120" s="17">
        <v>2110507</v>
      </c>
      <c r="D120" s="17">
        <v>502</v>
      </c>
      <c r="E120" s="17">
        <v>2001</v>
      </c>
      <c r="F120" s="24">
        <v>1782</v>
      </c>
      <c r="G120" s="25">
        <v>10</v>
      </c>
      <c r="H120" s="33"/>
      <c r="I120" s="36" t="s">
        <v>203</v>
      </c>
      <c r="ID120" s="43"/>
      <c r="IE120" s="43"/>
      <c r="IF120" s="43"/>
      <c r="IG120" s="43"/>
      <c r="IH120" s="43"/>
      <c r="II120" s="43"/>
      <c r="IJ120" s="43"/>
      <c r="IK120" s="43"/>
      <c r="IL120" s="43"/>
      <c r="IM120" s="43"/>
      <c r="IN120" s="43"/>
      <c r="IO120" s="43"/>
      <c r="IP120" s="43"/>
      <c r="IQ120" s="43"/>
    </row>
    <row r="121" spans="1:251" s="4" customFormat="1" ht="14.25">
      <c r="A121" s="59" t="s">
        <v>204</v>
      </c>
      <c r="B121" s="12" t="s">
        <v>205</v>
      </c>
      <c r="C121" s="18"/>
      <c r="D121" s="18"/>
      <c r="E121" s="18"/>
      <c r="F121" s="19">
        <f>F122+F127+F128+F129+F130+F131+F132+F137</f>
        <v>78354</v>
      </c>
      <c r="G121" s="26">
        <f>G122+G127+G128+G129+G130+G131+G132+G137</f>
        <v>274</v>
      </c>
      <c r="H121" s="39"/>
      <c r="I121" s="38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35"/>
      <c r="ER121" s="35"/>
      <c r="ES121" s="35"/>
      <c r="ET121" s="35"/>
      <c r="EU121" s="35"/>
      <c r="EV121" s="35"/>
      <c r="EW121" s="35"/>
      <c r="EX121" s="35"/>
      <c r="EY121" s="35"/>
      <c r="EZ121" s="35"/>
      <c r="FA121" s="35"/>
      <c r="FB121" s="35"/>
      <c r="FC121" s="35"/>
      <c r="FD121" s="35"/>
      <c r="FE121" s="35"/>
      <c r="FF121" s="35"/>
      <c r="FG121" s="35"/>
      <c r="FH121" s="35"/>
      <c r="FI121" s="35"/>
      <c r="FJ121" s="35"/>
      <c r="FK121" s="35"/>
      <c r="FL121" s="35"/>
      <c r="FM121" s="35"/>
      <c r="FN121" s="35"/>
      <c r="FO121" s="35"/>
      <c r="FP121" s="35"/>
      <c r="FQ121" s="35"/>
      <c r="FR121" s="35"/>
      <c r="FS121" s="35"/>
      <c r="FT121" s="35"/>
      <c r="FU121" s="35"/>
      <c r="FV121" s="35"/>
      <c r="FW121" s="35"/>
      <c r="FX121" s="35"/>
      <c r="FY121" s="35"/>
      <c r="FZ121" s="35"/>
      <c r="GA121" s="35"/>
      <c r="GB121" s="35"/>
      <c r="GC121" s="35"/>
      <c r="GD121" s="35"/>
      <c r="GE121" s="35"/>
      <c r="GF121" s="35"/>
      <c r="GG121" s="35"/>
      <c r="GH121" s="35"/>
      <c r="GI121" s="35"/>
      <c r="GJ121" s="35"/>
      <c r="GK121" s="35"/>
      <c r="GL121" s="35"/>
      <c r="GM121" s="35"/>
      <c r="GN121" s="35"/>
      <c r="GO121" s="35"/>
      <c r="GP121" s="35"/>
      <c r="GQ121" s="35"/>
      <c r="GR121" s="35"/>
      <c r="GS121" s="35"/>
      <c r="GT121" s="35"/>
      <c r="GU121" s="35"/>
      <c r="GV121" s="35"/>
      <c r="GW121" s="35"/>
      <c r="GX121" s="35"/>
      <c r="GY121" s="35"/>
      <c r="GZ121" s="35"/>
      <c r="HA121" s="35"/>
      <c r="HB121" s="35"/>
      <c r="HC121" s="35"/>
      <c r="HD121" s="35"/>
      <c r="HE121" s="35"/>
      <c r="HF121" s="35"/>
      <c r="HG121" s="35"/>
      <c r="HH121" s="35"/>
      <c r="HI121" s="35"/>
      <c r="HJ121" s="35"/>
      <c r="HK121" s="35"/>
      <c r="HL121" s="35"/>
      <c r="HM121" s="35"/>
      <c r="HN121" s="35"/>
      <c r="HO121" s="35"/>
      <c r="HP121" s="35"/>
      <c r="HQ121" s="35"/>
      <c r="HR121" s="35"/>
      <c r="HS121" s="35"/>
      <c r="HT121" s="35"/>
      <c r="HU121" s="35"/>
      <c r="HV121" s="35"/>
      <c r="HW121" s="35"/>
      <c r="HX121" s="35"/>
      <c r="HY121" s="35"/>
      <c r="HZ121" s="35"/>
      <c r="IA121" s="35"/>
      <c r="IB121" s="35"/>
      <c r="IC121" s="35"/>
      <c r="ID121" s="44"/>
      <c r="IE121" s="44"/>
      <c r="IF121" s="44"/>
      <c r="IG121" s="44"/>
      <c r="IH121" s="44"/>
      <c r="II121" s="44"/>
      <c r="IJ121" s="44"/>
      <c r="IK121" s="44"/>
      <c r="IL121" s="44"/>
      <c r="IM121" s="44"/>
      <c r="IN121" s="44"/>
      <c r="IO121" s="44"/>
      <c r="IP121" s="44"/>
      <c r="IQ121" s="44"/>
    </row>
    <row r="122" spans="1:251" s="4" customFormat="1" ht="48">
      <c r="A122" s="59"/>
      <c r="B122" s="12" t="s">
        <v>206</v>
      </c>
      <c r="C122" s="12"/>
      <c r="D122" s="12"/>
      <c r="E122" s="12"/>
      <c r="F122" s="20">
        <f>SUM(F123:F126)</f>
        <v>3136</v>
      </c>
      <c r="G122" s="21">
        <f>SUM(G123:G126)</f>
        <v>40</v>
      </c>
      <c r="H122" s="33" t="s">
        <v>207</v>
      </c>
      <c r="I122" s="38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  <c r="EJ122" s="35"/>
      <c r="EK122" s="35"/>
      <c r="EL122" s="35"/>
      <c r="EM122" s="35"/>
      <c r="EN122" s="35"/>
      <c r="EO122" s="35"/>
      <c r="EP122" s="35"/>
      <c r="EQ122" s="35"/>
      <c r="ER122" s="35"/>
      <c r="ES122" s="35"/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  <c r="FF122" s="35"/>
      <c r="FG122" s="35"/>
      <c r="FH122" s="35"/>
      <c r="FI122" s="35"/>
      <c r="FJ122" s="35"/>
      <c r="FK122" s="35"/>
      <c r="FL122" s="35"/>
      <c r="FM122" s="35"/>
      <c r="FN122" s="35"/>
      <c r="FO122" s="35"/>
      <c r="FP122" s="35"/>
      <c r="FQ122" s="35"/>
      <c r="FR122" s="35"/>
      <c r="FS122" s="35"/>
      <c r="FT122" s="35"/>
      <c r="FU122" s="35"/>
      <c r="FV122" s="35"/>
      <c r="FW122" s="35"/>
      <c r="FX122" s="35"/>
      <c r="FY122" s="35"/>
      <c r="FZ122" s="35"/>
      <c r="GA122" s="35"/>
      <c r="GB122" s="35"/>
      <c r="GC122" s="35"/>
      <c r="GD122" s="35"/>
      <c r="GE122" s="35"/>
      <c r="GF122" s="35"/>
      <c r="GG122" s="35"/>
      <c r="GH122" s="35"/>
      <c r="GI122" s="35"/>
      <c r="GJ122" s="35"/>
      <c r="GK122" s="35"/>
      <c r="GL122" s="35"/>
      <c r="GM122" s="35"/>
      <c r="GN122" s="35"/>
      <c r="GO122" s="35"/>
      <c r="GP122" s="35"/>
      <c r="GQ122" s="35"/>
      <c r="GR122" s="35"/>
      <c r="GS122" s="35"/>
      <c r="GT122" s="35"/>
      <c r="GU122" s="35"/>
      <c r="GV122" s="35"/>
      <c r="GW122" s="35"/>
      <c r="GX122" s="35"/>
      <c r="GY122" s="35"/>
      <c r="GZ122" s="35"/>
      <c r="HA122" s="35"/>
      <c r="HB122" s="35"/>
      <c r="HC122" s="35"/>
      <c r="HD122" s="35"/>
      <c r="HE122" s="35"/>
      <c r="HF122" s="35"/>
      <c r="HG122" s="35"/>
      <c r="HH122" s="35"/>
      <c r="HI122" s="35"/>
      <c r="HJ122" s="35"/>
      <c r="HK122" s="35"/>
      <c r="HL122" s="35"/>
      <c r="HM122" s="35"/>
      <c r="HN122" s="35"/>
      <c r="HO122" s="35"/>
      <c r="HP122" s="35"/>
      <c r="HQ122" s="35"/>
      <c r="HR122" s="35"/>
      <c r="HS122" s="35"/>
      <c r="HT122" s="35"/>
      <c r="HU122" s="35"/>
      <c r="HV122" s="35"/>
      <c r="HW122" s="35"/>
      <c r="HX122" s="35"/>
      <c r="HY122" s="35"/>
      <c r="HZ122" s="35"/>
      <c r="IA122" s="35"/>
      <c r="IB122" s="35"/>
      <c r="IC122" s="35"/>
      <c r="ID122" s="44"/>
      <c r="IE122" s="44"/>
      <c r="IF122" s="44"/>
      <c r="IG122" s="44"/>
      <c r="IH122" s="44"/>
      <c r="II122" s="44"/>
      <c r="IJ122" s="44"/>
      <c r="IK122" s="44"/>
      <c r="IL122" s="44"/>
      <c r="IM122" s="44"/>
      <c r="IN122" s="44"/>
      <c r="IO122" s="44"/>
      <c r="IP122" s="44"/>
      <c r="IQ122" s="44"/>
    </row>
    <row r="123" spans="1:251" s="3" customFormat="1" ht="14.25">
      <c r="A123" s="60"/>
      <c r="B123" s="60" t="s">
        <v>208</v>
      </c>
      <c r="C123" s="17">
        <v>2110507</v>
      </c>
      <c r="D123" s="17">
        <v>502</v>
      </c>
      <c r="E123" s="17">
        <v>2001</v>
      </c>
      <c r="F123" s="24">
        <v>2859</v>
      </c>
      <c r="G123" s="25">
        <v>10</v>
      </c>
      <c r="H123" s="33"/>
      <c r="I123" s="36" t="s">
        <v>209</v>
      </c>
      <c r="ID123" s="43"/>
      <c r="IE123" s="43"/>
      <c r="IF123" s="43"/>
      <c r="IG123" s="43"/>
      <c r="IH123" s="43"/>
      <c r="II123" s="43"/>
      <c r="IJ123" s="43"/>
      <c r="IK123" s="43"/>
      <c r="IL123" s="43"/>
      <c r="IM123" s="43"/>
      <c r="IN123" s="43"/>
      <c r="IO123" s="43"/>
      <c r="IP123" s="43"/>
      <c r="IQ123" s="43"/>
    </row>
    <row r="124" spans="1:251" s="3" customFormat="1" ht="14.25">
      <c r="A124" s="60"/>
      <c r="B124" s="60"/>
      <c r="C124" s="17">
        <v>2110507</v>
      </c>
      <c r="D124" s="17">
        <v>502</v>
      </c>
      <c r="E124" s="17">
        <v>2001</v>
      </c>
      <c r="F124" s="24">
        <v>15</v>
      </c>
      <c r="G124" s="25">
        <v>10</v>
      </c>
      <c r="H124" s="33"/>
      <c r="I124" s="46" t="s">
        <v>210</v>
      </c>
      <c r="ID124" s="43"/>
      <c r="IE124" s="43"/>
      <c r="IF124" s="43"/>
      <c r="IG124" s="43"/>
      <c r="IH124" s="43"/>
      <c r="II124" s="43"/>
      <c r="IJ124" s="43"/>
      <c r="IK124" s="43"/>
      <c r="IL124" s="43"/>
      <c r="IM124" s="43"/>
      <c r="IN124" s="43"/>
      <c r="IO124" s="43"/>
      <c r="IP124" s="43"/>
      <c r="IQ124" s="43"/>
    </row>
    <row r="125" spans="1:251" s="3" customFormat="1" ht="14.25">
      <c r="A125" s="60"/>
      <c r="B125" s="60"/>
      <c r="C125" s="17">
        <v>2110507</v>
      </c>
      <c r="D125" s="17">
        <v>502</v>
      </c>
      <c r="E125" s="17">
        <v>2001</v>
      </c>
      <c r="F125" s="24">
        <v>31</v>
      </c>
      <c r="G125" s="25">
        <v>10</v>
      </c>
      <c r="H125" s="33"/>
      <c r="I125" s="36" t="s">
        <v>211</v>
      </c>
      <c r="ID125" s="43"/>
      <c r="IE125" s="43"/>
      <c r="IF125" s="43"/>
      <c r="IG125" s="43"/>
      <c r="IH125" s="43"/>
      <c r="II125" s="43"/>
      <c r="IJ125" s="43"/>
      <c r="IK125" s="43"/>
      <c r="IL125" s="43"/>
      <c r="IM125" s="43"/>
      <c r="IN125" s="43"/>
      <c r="IO125" s="43"/>
      <c r="IP125" s="43"/>
      <c r="IQ125" s="43"/>
    </row>
    <row r="126" spans="1:251" s="3" customFormat="1" ht="14.25">
      <c r="A126" s="60"/>
      <c r="B126" s="60"/>
      <c r="C126" s="17">
        <v>2110507</v>
      </c>
      <c r="D126" s="17">
        <v>502</v>
      </c>
      <c r="E126" s="17">
        <v>2001</v>
      </c>
      <c r="F126" s="24">
        <v>231</v>
      </c>
      <c r="G126" s="25">
        <v>10</v>
      </c>
      <c r="H126" s="33"/>
      <c r="I126" s="36" t="s">
        <v>212</v>
      </c>
      <c r="ID126" s="43"/>
      <c r="IE126" s="43"/>
      <c r="IF126" s="43"/>
      <c r="IG126" s="43"/>
      <c r="IH126" s="43"/>
      <c r="II126" s="43"/>
      <c r="IJ126" s="43"/>
      <c r="IK126" s="43"/>
      <c r="IL126" s="43"/>
      <c r="IM126" s="43"/>
      <c r="IN126" s="43"/>
      <c r="IO126" s="43"/>
      <c r="IP126" s="43"/>
      <c r="IQ126" s="43"/>
    </row>
    <row r="127" spans="1:251" s="3" customFormat="1" ht="48">
      <c r="A127" s="60"/>
      <c r="B127" s="16" t="s">
        <v>213</v>
      </c>
      <c r="C127" s="17">
        <v>2110507</v>
      </c>
      <c r="D127" s="17">
        <v>502</v>
      </c>
      <c r="E127" s="17">
        <v>2001</v>
      </c>
      <c r="F127" s="24">
        <v>6430</v>
      </c>
      <c r="G127" s="25">
        <f>ROUND(F127*8866/4270289,0)</f>
        <v>13</v>
      </c>
      <c r="H127" s="33" t="s">
        <v>214</v>
      </c>
      <c r="I127" s="36" t="s">
        <v>215</v>
      </c>
      <c r="ID127" s="43"/>
      <c r="IE127" s="43"/>
      <c r="IF127" s="43"/>
      <c r="IG127" s="43"/>
      <c r="IH127" s="43"/>
      <c r="II127" s="43"/>
      <c r="IJ127" s="43"/>
      <c r="IK127" s="43"/>
      <c r="IL127" s="43"/>
      <c r="IM127" s="43"/>
      <c r="IN127" s="43"/>
      <c r="IO127" s="43"/>
      <c r="IP127" s="43"/>
      <c r="IQ127" s="43"/>
    </row>
    <row r="128" spans="1:251" s="3" customFormat="1" ht="48">
      <c r="A128" s="60"/>
      <c r="B128" s="16" t="s">
        <v>216</v>
      </c>
      <c r="C128" s="17">
        <v>2110507</v>
      </c>
      <c r="D128" s="17">
        <v>502</v>
      </c>
      <c r="E128" s="17">
        <v>2001</v>
      </c>
      <c r="F128" s="24">
        <v>5939</v>
      </c>
      <c r="G128" s="25">
        <f>ROUND(F128*8866/4270289,0)</f>
        <v>12</v>
      </c>
      <c r="H128" s="33" t="s">
        <v>217</v>
      </c>
      <c r="I128" s="36" t="s">
        <v>218</v>
      </c>
      <c r="ID128" s="43"/>
      <c r="IE128" s="43"/>
      <c r="IF128" s="43"/>
      <c r="IG128" s="43"/>
      <c r="IH128" s="43"/>
      <c r="II128" s="43"/>
      <c r="IJ128" s="43"/>
      <c r="IK128" s="43"/>
      <c r="IL128" s="43"/>
      <c r="IM128" s="43"/>
      <c r="IN128" s="43"/>
      <c r="IO128" s="43"/>
      <c r="IP128" s="43"/>
      <c r="IQ128" s="43"/>
    </row>
    <row r="129" spans="1:251" s="3" customFormat="1" ht="48">
      <c r="A129" s="60"/>
      <c r="B129" s="16" t="s">
        <v>219</v>
      </c>
      <c r="C129" s="17">
        <v>2110507</v>
      </c>
      <c r="D129" s="17">
        <v>502</v>
      </c>
      <c r="E129" s="17">
        <v>2001</v>
      </c>
      <c r="F129" s="24">
        <v>52</v>
      </c>
      <c r="G129" s="25">
        <v>10</v>
      </c>
      <c r="H129" s="33" t="s">
        <v>57</v>
      </c>
      <c r="I129" s="36" t="s">
        <v>220</v>
      </c>
      <c r="ID129" s="43"/>
      <c r="IE129" s="43"/>
      <c r="IF129" s="43"/>
      <c r="IG129" s="43"/>
      <c r="IH129" s="43"/>
      <c r="II129" s="43"/>
      <c r="IJ129" s="43"/>
      <c r="IK129" s="43"/>
      <c r="IL129" s="43"/>
      <c r="IM129" s="43"/>
      <c r="IN129" s="43"/>
      <c r="IO129" s="43"/>
      <c r="IP129" s="43"/>
      <c r="IQ129" s="43"/>
    </row>
    <row r="130" spans="1:251" s="3" customFormat="1" ht="48">
      <c r="A130" s="60"/>
      <c r="B130" s="16" t="s">
        <v>221</v>
      </c>
      <c r="C130" s="17">
        <v>2110507</v>
      </c>
      <c r="D130" s="17">
        <v>502</v>
      </c>
      <c r="E130" s="17">
        <v>2001</v>
      </c>
      <c r="F130" s="24">
        <v>901</v>
      </c>
      <c r="G130" s="25">
        <v>10</v>
      </c>
      <c r="H130" s="33" t="s">
        <v>222</v>
      </c>
      <c r="I130" s="36" t="s">
        <v>223</v>
      </c>
      <c r="ID130" s="43"/>
      <c r="IE130" s="43"/>
      <c r="IF130" s="43"/>
      <c r="IG130" s="43"/>
      <c r="IH130" s="43"/>
      <c r="II130" s="43"/>
      <c r="IJ130" s="43"/>
      <c r="IK130" s="43"/>
      <c r="IL130" s="43"/>
      <c r="IM130" s="43"/>
      <c r="IN130" s="43"/>
      <c r="IO130" s="43"/>
      <c r="IP130" s="43"/>
      <c r="IQ130" s="43"/>
    </row>
    <row r="131" spans="1:251" s="3" customFormat="1" ht="48">
      <c r="A131" s="60"/>
      <c r="B131" s="16" t="s">
        <v>224</v>
      </c>
      <c r="C131" s="17">
        <v>2110507</v>
      </c>
      <c r="D131" s="17">
        <v>502</v>
      </c>
      <c r="E131" s="17">
        <v>2001</v>
      </c>
      <c r="F131" s="24">
        <v>1618</v>
      </c>
      <c r="G131" s="25">
        <v>10</v>
      </c>
      <c r="H131" s="33" t="s">
        <v>225</v>
      </c>
      <c r="I131" s="36" t="s">
        <v>226</v>
      </c>
      <c r="ID131" s="43"/>
      <c r="IE131" s="43"/>
      <c r="IF131" s="43"/>
      <c r="IG131" s="43"/>
      <c r="IH131" s="43"/>
      <c r="II131" s="43"/>
      <c r="IJ131" s="43"/>
      <c r="IK131" s="43"/>
      <c r="IL131" s="43"/>
      <c r="IM131" s="43"/>
      <c r="IN131" s="43"/>
      <c r="IO131" s="43"/>
      <c r="IP131" s="43"/>
      <c r="IQ131" s="43"/>
    </row>
    <row r="132" spans="1:251" s="4" customFormat="1" ht="48">
      <c r="A132" s="59"/>
      <c r="B132" s="12" t="s">
        <v>227</v>
      </c>
      <c r="C132" s="12"/>
      <c r="D132" s="12"/>
      <c r="E132" s="12"/>
      <c r="F132" s="20">
        <f>SUM(F133:F136)</f>
        <v>17482</v>
      </c>
      <c r="G132" s="21">
        <f>SUM(G133:G136)</f>
        <v>57</v>
      </c>
      <c r="H132" s="33" t="s">
        <v>228</v>
      </c>
      <c r="I132" s="38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  <c r="DU132" s="35"/>
      <c r="DV132" s="35"/>
      <c r="DW132" s="35"/>
      <c r="DX132" s="35"/>
      <c r="DY132" s="35"/>
      <c r="DZ132" s="35"/>
      <c r="EA132" s="35"/>
      <c r="EB132" s="35"/>
      <c r="EC132" s="35"/>
      <c r="ED132" s="35"/>
      <c r="EE132" s="35"/>
      <c r="EF132" s="35"/>
      <c r="EG132" s="35"/>
      <c r="EH132" s="35"/>
      <c r="EI132" s="35"/>
      <c r="EJ132" s="35"/>
      <c r="EK132" s="35"/>
      <c r="EL132" s="35"/>
      <c r="EM132" s="35"/>
      <c r="EN132" s="35"/>
      <c r="EO132" s="35"/>
      <c r="EP132" s="35"/>
      <c r="EQ132" s="35"/>
      <c r="ER132" s="35"/>
      <c r="ES132" s="35"/>
      <c r="ET132" s="35"/>
      <c r="EU132" s="35"/>
      <c r="EV132" s="35"/>
      <c r="EW132" s="35"/>
      <c r="EX132" s="35"/>
      <c r="EY132" s="35"/>
      <c r="EZ132" s="35"/>
      <c r="FA132" s="35"/>
      <c r="FB132" s="35"/>
      <c r="FC132" s="35"/>
      <c r="FD132" s="35"/>
      <c r="FE132" s="35"/>
      <c r="FF132" s="35"/>
      <c r="FG132" s="35"/>
      <c r="FH132" s="35"/>
      <c r="FI132" s="35"/>
      <c r="FJ132" s="35"/>
      <c r="FK132" s="35"/>
      <c r="FL132" s="35"/>
      <c r="FM132" s="35"/>
      <c r="FN132" s="35"/>
      <c r="FO132" s="35"/>
      <c r="FP132" s="35"/>
      <c r="FQ132" s="35"/>
      <c r="FR132" s="35"/>
      <c r="FS132" s="35"/>
      <c r="FT132" s="35"/>
      <c r="FU132" s="35"/>
      <c r="FV132" s="35"/>
      <c r="FW132" s="35"/>
      <c r="FX132" s="35"/>
      <c r="FY132" s="35"/>
      <c r="FZ132" s="35"/>
      <c r="GA132" s="35"/>
      <c r="GB132" s="35"/>
      <c r="GC132" s="35"/>
      <c r="GD132" s="35"/>
      <c r="GE132" s="35"/>
      <c r="GF132" s="35"/>
      <c r="GG132" s="35"/>
      <c r="GH132" s="35"/>
      <c r="GI132" s="35"/>
      <c r="GJ132" s="35"/>
      <c r="GK132" s="35"/>
      <c r="GL132" s="35"/>
      <c r="GM132" s="35"/>
      <c r="GN132" s="35"/>
      <c r="GO132" s="35"/>
      <c r="GP132" s="35"/>
      <c r="GQ132" s="35"/>
      <c r="GR132" s="35"/>
      <c r="GS132" s="35"/>
      <c r="GT132" s="35"/>
      <c r="GU132" s="35"/>
      <c r="GV132" s="35"/>
      <c r="GW132" s="35"/>
      <c r="GX132" s="35"/>
      <c r="GY132" s="35"/>
      <c r="GZ132" s="35"/>
      <c r="HA132" s="35"/>
      <c r="HB132" s="35"/>
      <c r="HC132" s="35"/>
      <c r="HD132" s="35"/>
      <c r="HE132" s="35"/>
      <c r="HF132" s="35"/>
      <c r="HG132" s="35"/>
      <c r="HH132" s="35"/>
      <c r="HI132" s="35"/>
      <c r="HJ132" s="35"/>
      <c r="HK132" s="35"/>
      <c r="HL132" s="35"/>
      <c r="HM132" s="35"/>
      <c r="HN132" s="35"/>
      <c r="HO132" s="35"/>
      <c r="HP132" s="35"/>
      <c r="HQ132" s="35"/>
      <c r="HR132" s="35"/>
      <c r="HS132" s="35"/>
      <c r="HT132" s="35"/>
      <c r="HU132" s="35"/>
      <c r="HV132" s="35"/>
      <c r="HW132" s="35"/>
      <c r="HX132" s="35"/>
      <c r="HY132" s="35"/>
      <c r="HZ132" s="35"/>
      <c r="IA132" s="35"/>
      <c r="IB132" s="35"/>
      <c r="IC132" s="35"/>
      <c r="ID132" s="44"/>
      <c r="IE132" s="44"/>
      <c r="IF132" s="44"/>
      <c r="IG132" s="44"/>
      <c r="IH132" s="44"/>
      <c r="II132" s="44"/>
      <c r="IJ132" s="44"/>
      <c r="IK132" s="44"/>
      <c r="IL132" s="44"/>
      <c r="IM132" s="44"/>
      <c r="IN132" s="44"/>
      <c r="IO132" s="44"/>
      <c r="IP132" s="44"/>
      <c r="IQ132" s="44"/>
    </row>
    <row r="133" spans="1:251" s="3" customFormat="1" ht="14.25">
      <c r="A133" s="60"/>
      <c r="B133" s="60" t="s">
        <v>229</v>
      </c>
      <c r="C133" s="17">
        <v>2110507</v>
      </c>
      <c r="D133" s="17">
        <v>502</v>
      </c>
      <c r="E133" s="17">
        <v>2001</v>
      </c>
      <c r="F133" s="24">
        <v>12881</v>
      </c>
      <c r="G133" s="25">
        <f>ROUND(F133*8866/4270289,0)</f>
        <v>27</v>
      </c>
      <c r="H133" s="33"/>
      <c r="I133" s="36" t="s">
        <v>230</v>
      </c>
      <c r="ID133" s="43"/>
      <c r="IE133" s="43"/>
      <c r="IF133" s="43"/>
      <c r="IG133" s="43"/>
      <c r="IH133" s="43"/>
      <c r="II133" s="43"/>
      <c r="IJ133" s="43"/>
      <c r="IK133" s="43"/>
      <c r="IL133" s="43"/>
      <c r="IM133" s="43"/>
      <c r="IN133" s="43"/>
      <c r="IO133" s="43"/>
      <c r="IP133" s="43"/>
      <c r="IQ133" s="43"/>
    </row>
    <row r="134" spans="1:251" s="3" customFormat="1" ht="14.25">
      <c r="A134" s="60"/>
      <c r="B134" s="60"/>
      <c r="C134" s="17">
        <v>2110507</v>
      </c>
      <c r="D134" s="17">
        <v>502</v>
      </c>
      <c r="E134" s="17">
        <v>2001</v>
      </c>
      <c r="F134" s="24">
        <v>1583</v>
      </c>
      <c r="G134" s="25">
        <v>10</v>
      </c>
      <c r="H134" s="33"/>
      <c r="I134" s="36" t="s">
        <v>231</v>
      </c>
      <c r="ID134" s="43"/>
      <c r="IE134" s="43"/>
      <c r="IF134" s="43"/>
      <c r="IG134" s="43"/>
      <c r="IH134" s="43"/>
      <c r="II134" s="43"/>
      <c r="IJ134" s="43"/>
      <c r="IK134" s="43"/>
      <c r="IL134" s="43"/>
      <c r="IM134" s="43"/>
      <c r="IN134" s="43"/>
      <c r="IO134" s="43"/>
      <c r="IP134" s="43"/>
      <c r="IQ134" s="43"/>
    </row>
    <row r="135" spans="1:251" s="3" customFormat="1" ht="14.25">
      <c r="A135" s="60"/>
      <c r="B135" s="60"/>
      <c r="C135" s="17">
        <v>2110507</v>
      </c>
      <c r="D135" s="17">
        <v>502</v>
      </c>
      <c r="E135" s="17">
        <v>2001</v>
      </c>
      <c r="F135" s="24">
        <v>222</v>
      </c>
      <c r="G135" s="25">
        <v>10</v>
      </c>
      <c r="H135" s="33"/>
      <c r="I135" s="36" t="s">
        <v>232</v>
      </c>
      <c r="ID135" s="43"/>
      <c r="IE135" s="43"/>
      <c r="IF135" s="43"/>
      <c r="IG135" s="43"/>
      <c r="IH135" s="43"/>
      <c r="II135" s="43"/>
      <c r="IJ135" s="43"/>
      <c r="IK135" s="43"/>
      <c r="IL135" s="43"/>
      <c r="IM135" s="43"/>
      <c r="IN135" s="43"/>
      <c r="IO135" s="43"/>
      <c r="IP135" s="43"/>
      <c r="IQ135" s="43"/>
    </row>
    <row r="136" spans="1:251" s="3" customFormat="1" ht="14.25">
      <c r="A136" s="60"/>
      <c r="B136" s="60"/>
      <c r="C136" s="17">
        <v>2110507</v>
      </c>
      <c r="D136" s="17">
        <v>502</v>
      </c>
      <c r="E136" s="17">
        <v>2001</v>
      </c>
      <c r="F136" s="24">
        <v>2796</v>
      </c>
      <c r="G136" s="25">
        <v>10</v>
      </c>
      <c r="H136" s="33"/>
      <c r="I136" s="36" t="s">
        <v>233</v>
      </c>
      <c r="ID136" s="43"/>
      <c r="IE136" s="43"/>
      <c r="IF136" s="43"/>
      <c r="IG136" s="43"/>
      <c r="IH136" s="43"/>
      <c r="II136" s="43"/>
      <c r="IJ136" s="43"/>
      <c r="IK136" s="43"/>
      <c r="IL136" s="43"/>
      <c r="IM136" s="43"/>
      <c r="IN136" s="43"/>
      <c r="IO136" s="43"/>
      <c r="IP136" s="43"/>
      <c r="IQ136" s="43"/>
    </row>
    <row r="137" spans="1:251" s="4" customFormat="1" ht="48">
      <c r="A137" s="59"/>
      <c r="B137" s="12" t="s">
        <v>234</v>
      </c>
      <c r="C137" s="12"/>
      <c r="D137" s="12"/>
      <c r="E137" s="12"/>
      <c r="F137" s="20">
        <f>SUM(F138:F143)</f>
        <v>42796</v>
      </c>
      <c r="G137" s="21">
        <f>SUM(G138:G143)</f>
        <v>122</v>
      </c>
      <c r="H137" s="33" t="s">
        <v>235</v>
      </c>
      <c r="I137" s="38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5"/>
      <c r="EV137" s="35"/>
      <c r="EW137" s="35"/>
      <c r="EX137" s="35"/>
      <c r="EY137" s="35"/>
      <c r="EZ137" s="35"/>
      <c r="FA137" s="35"/>
      <c r="FB137" s="35"/>
      <c r="FC137" s="35"/>
      <c r="FD137" s="35"/>
      <c r="FE137" s="35"/>
      <c r="FF137" s="35"/>
      <c r="FG137" s="35"/>
      <c r="FH137" s="35"/>
      <c r="FI137" s="35"/>
      <c r="FJ137" s="35"/>
      <c r="FK137" s="35"/>
      <c r="FL137" s="35"/>
      <c r="FM137" s="35"/>
      <c r="FN137" s="35"/>
      <c r="FO137" s="35"/>
      <c r="FP137" s="35"/>
      <c r="FQ137" s="35"/>
      <c r="FR137" s="35"/>
      <c r="FS137" s="35"/>
      <c r="FT137" s="35"/>
      <c r="FU137" s="35"/>
      <c r="FV137" s="35"/>
      <c r="FW137" s="35"/>
      <c r="FX137" s="35"/>
      <c r="FY137" s="35"/>
      <c r="FZ137" s="35"/>
      <c r="GA137" s="35"/>
      <c r="GB137" s="35"/>
      <c r="GC137" s="35"/>
      <c r="GD137" s="35"/>
      <c r="GE137" s="35"/>
      <c r="GF137" s="35"/>
      <c r="GG137" s="35"/>
      <c r="GH137" s="35"/>
      <c r="GI137" s="35"/>
      <c r="GJ137" s="35"/>
      <c r="GK137" s="35"/>
      <c r="GL137" s="35"/>
      <c r="GM137" s="35"/>
      <c r="GN137" s="35"/>
      <c r="GO137" s="35"/>
      <c r="GP137" s="35"/>
      <c r="GQ137" s="35"/>
      <c r="GR137" s="35"/>
      <c r="GS137" s="35"/>
      <c r="GT137" s="35"/>
      <c r="GU137" s="35"/>
      <c r="GV137" s="35"/>
      <c r="GW137" s="35"/>
      <c r="GX137" s="35"/>
      <c r="GY137" s="35"/>
      <c r="GZ137" s="35"/>
      <c r="HA137" s="35"/>
      <c r="HB137" s="35"/>
      <c r="HC137" s="35"/>
      <c r="HD137" s="35"/>
      <c r="HE137" s="35"/>
      <c r="HF137" s="35"/>
      <c r="HG137" s="35"/>
      <c r="HH137" s="35"/>
      <c r="HI137" s="35"/>
      <c r="HJ137" s="35"/>
      <c r="HK137" s="35"/>
      <c r="HL137" s="35"/>
      <c r="HM137" s="35"/>
      <c r="HN137" s="35"/>
      <c r="HO137" s="35"/>
      <c r="HP137" s="35"/>
      <c r="HQ137" s="35"/>
      <c r="HR137" s="35"/>
      <c r="HS137" s="35"/>
      <c r="HT137" s="35"/>
      <c r="HU137" s="35"/>
      <c r="HV137" s="35"/>
      <c r="HW137" s="35"/>
      <c r="HX137" s="35"/>
      <c r="HY137" s="35"/>
      <c r="HZ137" s="35"/>
      <c r="IA137" s="35"/>
      <c r="IB137" s="35"/>
      <c r="IC137" s="35"/>
      <c r="ID137" s="44"/>
      <c r="IE137" s="44"/>
      <c r="IF137" s="44"/>
      <c r="IG137" s="44"/>
      <c r="IH137" s="44"/>
      <c r="II137" s="44"/>
      <c r="IJ137" s="44"/>
      <c r="IK137" s="44"/>
      <c r="IL137" s="44"/>
      <c r="IM137" s="44"/>
      <c r="IN137" s="44"/>
      <c r="IO137" s="44"/>
      <c r="IP137" s="44"/>
      <c r="IQ137" s="44"/>
    </row>
    <row r="138" spans="1:251" s="3" customFormat="1" ht="14.25">
      <c r="A138" s="60"/>
      <c r="B138" s="60" t="s">
        <v>236</v>
      </c>
      <c r="C138" s="17">
        <v>2110507</v>
      </c>
      <c r="D138" s="17">
        <v>502</v>
      </c>
      <c r="E138" s="17">
        <v>2001</v>
      </c>
      <c r="F138" s="24">
        <v>9588</v>
      </c>
      <c r="G138" s="25">
        <f>ROUND(F138*8866/4270289,0)</f>
        <v>20</v>
      </c>
      <c r="H138" s="33"/>
      <c r="I138" s="16" t="s">
        <v>237</v>
      </c>
      <c r="ID138" s="43"/>
      <c r="IE138" s="43"/>
      <c r="IF138" s="43"/>
      <c r="IG138" s="43"/>
      <c r="IH138" s="43"/>
      <c r="II138" s="43"/>
      <c r="IJ138" s="43"/>
      <c r="IK138" s="43"/>
      <c r="IL138" s="43"/>
      <c r="IM138" s="43"/>
      <c r="IN138" s="43"/>
      <c r="IO138" s="43"/>
      <c r="IP138" s="43"/>
      <c r="IQ138" s="43"/>
    </row>
    <row r="139" spans="1:251" s="3" customFormat="1" ht="14.25">
      <c r="A139" s="60"/>
      <c r="B139" s="60"/>
      <c r="C139" s="17">
        <v>2110507</v>
      </c>
      <c r="D139" s="17">
        <v>502</v>
      </c>
      <c r="E139" s="17">
        <v>2001</v>
      </c>
      <c r="F139" s="24">
        <v>391</v>
      </c>
      <c r="G139" s="25">
        <v>10</v>
      </c>
      <c r="H139" s="33"/>
      <c r="I139" s="36" t="s">
        <v>238</v>
      </c>
      <c r="ID139" s="43"/>
      <c r="IE139" s="43"/>
      <c r="IF139" s="43"/>
      <c r="IG139" s="43"/>
      <c r="IH139" s="43"/>
      <c r="II139" s="43"/>
      <c r="IJ139" s="43"/>
      <c r="IK139" s="43"/>
      <c r="IL139" s="43"/>
      <c r="IM139" s="43"/>
      <c r="IN139" s="43"/>
      <c r="IO139" s="43"/>
      <c r="IP139" s="43"/>
      <c r="IQ139" s="43"/>
    </row>
    <row r="140" spans="1:251" s="3" customFormat="1" ht="14.25">
      <c r="A140" s="60"/>
      <c r="B140" s="60"/>
      <c r="C140" s="17">
        <v>2110507</v>
      </c>
      <c r="D140" s="17">
        <v>502</v>
      </c>
      <c r="E140" s="17">
        <v>2001</v>
      </c>
      <c r="F140" s="24">
        <v>1117</v>
      </c>
      <c r="G140" s="25">
        <v>10</v>
      </c>
      <c r="H140" s="33"/>
      <c r="I140" s="36" t="s">
        <v>239</v>
      </c>
      <c r="ID140" s="43"/>
      <c r="IE140" s="43"/>
      <c r="IF140" s="43"/>
      <c r="IG140" s="43"/>
      <c r="IH140" s="43"/>
      <c r="II140" s="43"/>
      <c r="IJ140" s="43"/>
      <c r="IK140" s="43"/>
      <c r="IL140" s="43"/>
      <c r="IM140" s="43"/>
      <c r="IN140" s="43"/>
      <c r="IO140" s="43"/>
      <c r="IP140" s="43"/>
      <c r="IQ140" s="43"/>
    </row>
    <row r="141" spans="1:251" s="3" customFormat="1" ht="14.25">
      <c r="A141" s="60"/>
      <c r="B141" s="60"/>
      <c r="C141" s="17">
        <v>2110507</v>
      </c>
      <c r="D141" s="17">
        <v>502</v>
      </c>
      <c r="E141" s="17">
        <v>2001</v>
      </c>
      <c r="F141" s="24">
        <v>312</v>
      </c>
      <c r="G141" s="25">
        <v>10</v>
      </c>
      <c r="H141" s="33"/>
      <c r="I141" s="36" t="s">
        <v>240</v>
      </c>
      <c r="ID141" s="43"/>
      <c r="IE141" s="43"/>
      <c r="IF141" s="43"/>
      <c r="IG141" s="43"/>
      <c r="IH141" s="43"/>
      <c r="II141" s="43"/>
      <c r="IJ141" s="43"/>
      <c r="IK141" s="43"/>
      <c r="IL141" s="43"/>
      <c r="IM141" s="43"/>
      <c r="IN141" s="43"/>
      <c r="IO141" s="43"/>
      <c r="IP141" s="43"/>
      <c r="IQ141" s="43"/>
    </row>
    <row r="142" spans="1:251" s="3" customFormat="1" ht="14.25">
      <c r="A142" s="60"/>
      <c r="B142" s="60"/>
      <c r="C142" s="17">
        <v>2110507</v>
      </c>
      <c r="D142" s="17">
        <v>502</v>
      </c>
      <c r="E142" s="17">
        <v>2001</v>
      </c>
      <c r="F142" s="24">
        <v>1308</v>
      </c>
      <c r="G142" s="25">
        <v>10</v>
      </c>
      <c r="H142" s="33"/>
      <c r="I142" s="36" t="s">
        <v>241</v>
      </c>
      <c r="ID142" s="43"/>
      <c r="IE142" s="43"/>
      <c r="IF142" s="43"/>
      <c r="IG142" s="43"/>
      <c r="IH142" s="43"/>
      <c r="II142" s="43"/>
      <c r="IJ142" s="43"/>
      <c r="IK142" s="43"/>
      <c r="IL142" s="43"/>
      <c r="IM142" s="43"/>
      <c r="IN142" s="43"/>
      <c r="IO142" s="43"/>
      <c r="IP142" s="43"/>
      <c r="IQ142" s="43"/>
    </row>
    <row r="143" spans="1:251" s="3" customFormat="1" ht="14.25">
      <c r="A143" s="60"/>
      <c r="B143" s="60"/>
      <c r="C143" s="17">
        <v>2110507</v>
      </c>
      <c r="D143" s="17">
        <v>502</v>
      </c>
      <c r="E143" s="17">
        <v>2001</v>
      </c>
      <c r="F143" s="24">
        <v>30080</v>
      </c>
      <c r="G143" s="25">
        <f>ROUND(F143*8866/4270289,0)</f>
        <v>62</v>
      </c>
      <c r="H143" s="33"/>
      <c r="I143" s="36" t="s">
        <v>242</v>
      </c>
      <c r="ID143" s="43"/>
      <c r="IE143" s="43"/>
      <c r="IF143" s="43"/>
      <c r="IG143" s="43"/>
      <c r="IH143" s="43"/>
      <c r="II143" s="43"/>
      <c r="IJ143" s="43"/>
      <c r="IK143" s="43"/>
      <c r="IL143" s="43"/>
      <c r="IM143" s="43"/>
      <c r="IN143" s="43"/>
      <c r="IO143" s="43"/>
      <c r="IP143" s="43"/>
      <c r="IQ143" s="43"/>
    </row>
    <row r="144" spans="1:251" s="4" customFormat="1" ht="14.25">
      <c r="A144" s="59" t="s">
        <v>243</v>
      </c>
      <c r="B144" s="12" t="s">
        <v>244</v>
      </c>
      <c r="C144" s="18"/>
      <c r="D144" s="18"/>
      <c r="E144" s="18"/>
      <c r="F144" s="19">
        <f>F145+F146+F151+F155+F158</f>
        <v>204101</v>
      </c>
      <c r="G144" s="26">
        <f>G145+G146+G151+G155+G158</f>
        <v>444</v>
      </c>
      <c r="H144" s="39"/>
      <c r="I144" s="38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35"/>
      <c r="DA144" s="35"/>
      <c r="DB144" s="35"/>
      <c r="DC144" s="35"/>
      <c r="DD144" s="35"/>
      <c r="DE144" s="35"/>
      <c r="DF144" s="35"/>
      <c r="DG144" s="35"/>
      <c r="DH144" s="35"/>
      <c r="DI144" s="35"/>
      <c r="DJ144" s="35"/>
      <c r="DK144" s="35"/>
      <c r="DL144" s="35"/>
      <c r="DM144" s="35"/>
      <c r="DN144" s="35"/>
      <c r="DO144" s="35"/>
      <c r="DP144" s="35"/>
      <c r="DQ144" s="35"/>
      <c r="DR144" s="35"/>
      <c r="DS144" s="35"/>
      <c r="DT144" s="35"/>
      <c r="DU144" s="35"/>
      <c r="DV144" s="35"/>
      <c r="DW144" s="35"/>
      <c r="DX144" s="35"/>
      <c r="DY144" s="35"/>
      <c r="DZ144" s="35"/>
      <c r="EA144" s="35"/>
      <c r="EB144" s="35"/>
      <c r="EC144" s="35"/>
      <c r="ED144" s="35"/>
      <c r="EE144" s="35"/>
      <c r="EF144" s="35"/>
      <c r="EG144" s="35"/>
      <c r="EH144" s="35"/>
      <c r="EI144" s="35"/>
      <c r="EJ144" s="35"/>
      <c r="EK144" s="35"/>
      <c r="EL144" s="35"/>
      <c r="EM144" s="35"/>
      <c r="EN144" s="35"/>
      <c r="EO144" s="35"/>
      <c r="EP144" s="35"/>
      <c r="EQ144" s="35"/>
      <c r="ER144" s="35"/>
      <c r="ES144" s="35"/>
      <c r="ET144" s="35"/>
      <c r="EU144" s="35"/>
      <c r="EV144" s="35"/>
      <c r="EW144" s="35"/>
      <c r="EX144" s="35"/>
      <c r="EY144" s="35"/>
      <c r="EZ144" s="35"/>
      <c r="FA144" s="35"/>
      <c r="FB144" s="35"/>
      <c r="FC144" s="35"/>
      <c r="FD144" s="35"/>
      <c r="FE144" s="35"/>
      <c r="FF144" s="35"/>
      <c r="FG144" s="35"/>
      <c r="FH144" s="35"/>
      <c r="FI144" s="35"/>
      <c r="FJ144" s="35"/>
      <c r="FK144" s="35"/>
      <c r="FL144" s="35"/>
      <c r="FM144" s="35"/>
      <c r="FN144" s="35"/>
      <c r="FO144" s="35"/>
      <c r="FP144" s="35"/>
      <c r="FQ144" s="35"/>
      <c r="FR144" s="35"/>
      <c r="FS144" s="35"/>
      <c r="FT144" s="35"/>
      <c r="FU144" s="35"/>
      <c r="FV144" s="35"/>
      <c r="FW144" s="35"/>
      <c r="FX144" s="35"/>
      <c r="FY144" s="35"/>
      <c r="FZ144" s="35"/>
      <c r="GA144" s="35"/>
      <c r="GB144" s="35"/>
      <c r="GC144" s="35"/>
      <c r="GD144" s="35"/>
      <c r="GE144" s="35"/>
      <c r="GF144" s="35"/>
      <c r="GG144" s="35"/>
      <c r="GH144" s="35"/>
      <c r="GI144" s="35"/>
      <c r="GJ144" s="35"/>
      <c r="GK144" s="35"/>
      <c r="GL144" s="35"/>
      <c r="GM144" s="35"/>
      <c r="GN144" s="35"/>
      <c r="GO144" s="35"/>
      <c r="GP144" s="35"/>
      <c r="GQ144" s="35"/>
      <c r="GR144" s="35"/>
      <c r="GS144" s="35"/>
      <c r="GT144" s="35"/>
      <c r="GU144" s="35"/>
      <c r="GV144" s="35"/>
      <c r="GW144" s="35"/>
      <c r="GX144" s="35"/>
      <c r="GY144" s="35"/>
      <c r="GZ144" s="35"/>
      <c r="HA144" s="35"/>
      <c r="HB144" s="35"/>
      <c r="HC144" s="35"/>
      <c r="HD144" s="35"/>
      <c r="HE144" s="35"/>
      <c r="HF144" s="35"/>
      <c r="HG144" s="35"/>
      <c r="HH144" s="35"/>
      <c r="HI144" s="35"/>
      <c r="HJ144" s="35"/>
      <c r="HK144" s="35"/>
      <c r="HL144" s="35"/>
      <c r="HM144" s="35"/>
      <c r="HN144" s="35"/>
      <c r="HO144" s="35"/>
      <c r="HP144" s="35"/>
      <c r="HQ144" s="35"/>
      <c r="HR144" s="35"/>
      <c r="HS144" s="35"/>
      <c r="HT144" s="35"/>
      <c r="HU144" s="35"/>
      <c r="HV144" s="35"/>
      <c r="HW144" s="35"/>
      <c r="HX144" s="35"/>
      <c r="HY144" s="35"/>
      <c r="HZ144" s="35"/>
      <c r="IA144" s="35"/>
      <c r="IB144" s="35"/>
      <c r="IC144" s="35"/>
      <c r="ID144" s="44"/>
      <c r="IE144" s="44"/>
      <c r="IF144" s="44"/>
      <c r="IG144" s="44"/>
      <c r="IH144" s="44"/>
      <c r="II144" s="44"/>
      <c r="IJ144" s="44"/>
      <c r="IK144" s="44"/>
      <c r="IL144" s="44"/>
      <c r="IM144" s="44"/>
      <c r="IN144" s="44"/>
      <c r="IO144" s="44"/>
      <c r="IP144" s="44"/>
      <c r="IQ144" s="44"/>
    </row>
    <row r="145" spans="1:251" s="3" customFormat="1" ht="48">
      <c r="A145" s="60"/>
      <c r="B145" s="16" t="s">
        <v>245</v>
      </c>
      <c r="C145" s="17">
        <v>2110507</v>
      </c>
      <c r="D145" s="17">
        <v>502</v>
      </c>
      <c r="E145" s="17">
        <v>2001</v>
      </c>
      <c r="F145" s="24">
        <v>4</v>
      </c>
      <c r="G145" s="25">
        <v>10</v>
      </c>
      <c r="H145" s="33" t="s">
        <v>246</v>
      </c>
      <c r="I145" s="22" t="s">
        <v>247</v>
      </c>
      <c r="ID145" s="43"/>
      <c r="IE145" s="43"/>
      <c r="IF145" s="43"/>
      <c r="IG145" s="43"/>
      <c r="IH145" s="43"/>
      <c r="II145" s="43"/>
      <c r="IJ145" s="43"/>
      <c r="IK145" s="43"/>
      <c r="IL145" s="43"/>
      <c r="IM145" s="43"/>
      <c r="IN145" s="43"/>
      <c r="IO145" s="43"/>
      <c r="IP145" s="43"/>
      <c r="IQ145" s="43"/>
    </row>
    <row r="146" spans="1:251" s="4" customFormat="1" ht="48">
      <c r="A146" s="59"/>
      <c r="B146" s="12" t="s">
        <v>248</v>
      </c>
      <c r="C146" s="12"/>
      <c r="D146" s="12"/>
      <c r="E146" s="12"/>
      <c r="F146" s="20">
        <f>SUM(F147:F150)</f>
        <v>34433</v>
      </c>
      <c r="G146" s="21">
        <f>SUM(G147:G150)</f>
        <v>72</v>
      </c>
      <c r="H146" s="33" t="s">
        <v>249</v>
      </c>
      <c r="I146" s="38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35"/>
      <c r="DO146" s="35"/>
      <c r="DP146" s="35"/>
      <c r="DQ146" s="35"/>
      <c r="DR146" s="35"/>
      <c r="DS146" s="35"/>
      <c r="DT146" s="35"/>
      <c r="DU146" s="35"/>
      <c r="DV146" s="35"/>
      <c r="DW146" s="35"/>
      <c r="DX146" s="35"/>
      <c r="DY146" s="35"/>
      <c r="DZ146" s="35"/>
      <c r="EA146" s="35"/>
      <c r="EB146" s="35"/>
      <c r="EC146" s="35"/>
      <c r="ED146" s="35"/>
      <c r="EE146" s="35"/>
      <c r="EF146" s="35"/>
      <c r="EG146" s="35"/>
      <c r="EH146" s="35"/>
      <c r="EI146" s="35"/>
      <c r="EJ146" s="35"/>
      <c r="EK146" s="35"/>
      <c r="EL146" s="35"/>
      <c r="EM146" s="35"/>
      <c r="EN146" s="35"/>
      <c r="EO146" s="35"/>
      <c r="EP146" s="35"/>
      <c r="EQ146" s="35"/>
      <c r="ER146" s="35"/>
      <c r="ES146" s="35"/>
      <c r="ET146" s="35"/>
      <c r="EU146" s="35"/>
      <c r="EV146" s="35"/>
      <c r="EW146" s="35"/>
      <c r="EX146" s="35"/>
      <c r="EY146" s="35"/>
      <c r="EZ146" s="35"/>
      <c r="FA146" s="35"/>
      <c r="FB146" s="35"/>
      <c r="FC146" s="35"/>
      <c r="FD146" s="35"/>
      <c r="FE146" s="35"/>
      <c r="FF146" s="35"/>
      <c r="FG146" s="35"/>
      <c r="FH146" s="35"/>
      <c r="FI146" s="35"/>
      <c r="FJ146" s="35"/>
      <c r="FK146" s="35"/>
      <c r="FL146" s="35"/>
      <c r="FM146" s="35"/>
      <c r="FN146" s="35"/>
      <c r="FO146" s="35"/>
      <c r="FP146" s="35"/>
      <c r="FQ146" s="35"/>
      <c r="FR146" s="35"/>
      <c r="FS146" s="35"/>
      <c r="FT146" s="35"/>
      <c r="FU146" s="35"/>
      <c r="FV146" s="35"/>
      <c r="FW146" s="35"/>
      <c r="FX146" s="35"/>
      <c r="FY146" s="35"/>
      <c r="FZ146" s="35"/>
      <c r="GA146" s="35"/>
      <c r="GB146" s="35"/>
      <c r="GC146" s="35"/>
      <c r="GD146" s="35"/>
      <c r="GE146" s="35"/>
      <c r="GF146" s="35"/>
      <c r="GG146" s="35"/>
      <c r="GH146" s="35"/>
      <c r="GI146" s="35"/>
      <c r="GJ146" s="35"/>
      <c r="GK146" s="35"/>
      <c r="GL146" s="35"/>
      <c r="GM146" s="35"/>
      <c r="GN146" s="35"/>
      <c r="GO146" s="35"/>
      <c r="GP146" s="35"/>
      <c r="GQ146" s="35"/>
      <c r="GR146" s="35"/>
      <c r="GS146" s="35"/>
      <c r="GT146" s="35"/>
      <c r="GU146" s="35"/>
      <c r="GV146" s="35"/>
      <c r="GW146" s="35"/>
      <c r="GX146" s="35"/>
      <c r="GY146" s="35"/>
      <c r="GZ146" s="35"/>
      <c r="HA146" s="35"/>
      <c r="HB146" s="35"/>
      <c r="HC146" s="35"/>
      <c r="HD146" s="35"/>
      <c r="HE146" s="35"/>
      <c r="HF146" s="35"/>
      <c r="HG146" s="35"/>
      <c r="HH146" s="35"/>
      <c r="HI146" s="35"/>
      <c r="HJ146" s="35"/>
      <c r="HK146" s="35"/>
      <c r="HL146" s="35"/>
      <c r="HM146" s="35"/>
      <c r="HN146" s="35"/>
      <c r="HO146" s="35"/>
      <c r="HP146" s="35"/>
      <c r="HQ146" s="35"/>
      <c r="HR146" s="35"/>
      <c r="HS146" s="35"/>
      <c r="HT146" s="35"/>
      <c r="HU146" s="35"/>
      <c r="HV146" s="35"/>
      <c r="HW146" s="35"/>
      <c r="HX146" s="35"/>
      <c r="HY146" s="35"/>
      <c r="HZ146" s="35"/>
      <c r="IA146" s="35"/>
      <c r="IB146" s="35"/>
      <c r="IC146" s="35"/>
      <c r="ID146" s="44"/>
      <c r="IE146" s="44"/>
      <c r="IF146" s="44"/>
      <c r="IG146" s="44"/>
      <c r="IH146" s="44"/>
      <c r="II146" s="44"/>
      <c r="IJ146" s="44"/>
      <c r="IK146" s="44"/>
      <c r="IL146" s="44"/>
      <c r="IM146" s="44"/>
      <c r="IN146" s="44"/>
      <c r="IO146" s="44"/>
      <c r="IP146" s="44"/>
      <c r="IQ146" s="44"/>
    </row>
    <row r="147" spans="1:251" s="3" customFormat="1" ht="14.25">
      <c r="A147" s="60"/>
      <c r="B147" s="60" t="s">
        <v>250</v>
      </c>
      <c r="C147" s="17">
        <v>2110507</v>
      </c>
      <c r="D147" s="17">
        <v>502</v>
      </c>
      <c r="E147" s="17">
        <v>2001</v>
      </c>
      <c r="F147" s="24">
        <v>4419</v>
      </c>
      <c r="G147" s="25">
        <f>ROUND(F147*9787/4397377,0)</f>
        <v>10</v>
      </c>
      <c r="H147" s="33"/>
      <c r="I147" s="36" t="s">
        <v>251</v>
      </c>
      <c r="ID147" s="43"/>
      <c r="IE147" s="43"/>
      <c r="IF147" s="43"/>
      <c r="IG147" s="43"/>
      <c r="IH147" s="43"/>
      <c r="II147" s="43"/>
      <c r="IJ147" s="43"/>
      <c r="IK147" s="43"/>
      <c r="IL147" s="43"/>
      <c r="IM147" s="43"/>
      <c r="IN147" s="43"/>
      <c r="IO147" s="43"/>
      <c r="IP147" s="43"/>
      <c r="IQ147" s="43"/>
    </row>
    <row r="148" spans="1:251" s="3" customFormat="1" ht="14.25">
      <c r="A148" s="60"/>
      <c r="B148" s="60"/>
      <c r="C148" s="17">
        <v>2110507</v>
      </c>
      <c r="D148" s="17">
        <v>502</v>
      </c>
      <c r="E148" s="17">
        <v>2001</v>
      </c>
      <c r="F148" s="24">
        <v>6947</v>
      </c>
      <c r="G148" s="25">
        <f>ROUND(F148*8866/4270289,0)</f>
        <v>14</v>
      </c>
      <c r="H148" s="33"/>
      <c r="I148" s="36" t="s">
        <v>252</v>
      </c>
      <c r="ID148" s="43"/>
      <c r="IE148" s="43"/>
      <c r="IF148" s="43"/>
      <c r="IG148" s="43"/>
      <c r="IH148" s="43"/>
      <c r="II148" s="43"/>
      <c r="IJ148" s="43"/>
      <c r="IK148" s="43"/>
      <c r="IL148" s="43"/>
      <c r="IM148" s="43"/>
      <c r="IN148" s="43"/>
      <c r="IO148" s="43"/>
      <c r="IP148" s="43"/>
      <c r="IQ148" s="43"/>
    </row>
    <row r="149" spans="1:251" s="3" customFormat="1" ht="14.25">
      <c r="A149" s="60"/>
      <c r="B149" s="60"/>
      <c r="C149" s="17">
        <v>2110507</v>
      </c>
      <c r="D149" s="17">
        <v>502</v>
      </c>
      <c r="E149" s="17">
        <v>2001</v>
      </c>
      <c r="F149" s="24">
        <v>8271</v>
      </c>
      <c r="G149" s="25">
        <f>ROUND(F149*8866/4270289,0)</f>
        <v>17</v>
      </c>
      <c r="H149" s="33"/>
      <c r="I149" s="36" t="s">
        <v>253</v>
      </c>
      <c r="ID149" s="43"/>
      <c r="IE149" s="43"/>
      <c r="IF149" s="43"/>
      <c r="IG149" s="43"/>
      <c r="IH149" s="43"/>
      <c r="II149" s="43"/>
      <c r="IJ149" s="43"/>
      <c r="IK149" s="43"/>
      <c r="IL149" s="43"/>
      <c r="IM149" s="43"/>
      <c r="IN149" s="43"/>
      <c r="IO149" s="43"/>
      <c r="IP149" s="43"/>
      <c r="IQ149" s="43"/>
    </row>
    <row r="150" spans="1:251" s="3" customFormat="1" ht="14.25">
      <c r="A150" s="60"/>
      <c r="B150" s="60"/>
      <c r="C150" s="17">
        <v>2110507</v>
      </c>
      <c r="D150" s="17">
        <v>502</v>
      </c>
      <c r="E150" s="17">
        <v>2001</v>
      </c>
      <c r="F150" s="24">
        <v>14796</v>
      </c>
      <c r="G150" s="25">
        <f>ROUND(F150*8866/4270289,0)</f>
        <v>31</v>
      </c>
      <c r="H150" s="33"/>
      <c r="I150" s="36" t="s">
        <v>254</v>
      </c>
      <c r="ID150" s="43"/>
      <c r="IE150" s="43"/>
      <c r="IF150" s="43"/>
      <c r="IG150" s="43"/>
      <c r="IH150" s="43"/>
      <c r="II150" s="43"/>
      <c r="IJ150" s="43"/>
      <c r="IK150" s="43"/>
      <c r="IL150" s="43"/>
      <c r="IM150" s="43"/>
      <c r="IN150" s="43"/>
      <c r="IO150" s="43"/>
      <c r="IP150" s="43"/>
      <c r="IQ150" s="43"/>
    </row>
    <row r="151" spans="1:251" s="4" customFormat="1" ht="48">
      <c r="A151" s="59"/>
      <c r="B151" s="12" t="s">
        <v>255</v>
      </c>
      <c r="C151" s="12"/>
      <c r="D151" s="12"/>
      <c r="E151" s="12"/>
      <c r="F151" s="20">
        <f>SUM(F152:F154)</f>
        <v>68648</v>
      </c>
      <c r="G151" s="21">
        <f>SUM(G152:G154)</f>
        <v>148</v>
      </c>
      <c r="H151" s="40" t="s">
        <v>256</v>
      </c>
      <c r="I151" s="38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  <c r="CS151" s="35"/>
      <c r="CT151" s="35"/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  <c r="DO151" s="35"/>
      <c r="DP151" s="35"/>
      <c r="DQ151" s="35"/>
      <c r="DR151" s="35"/>
      <c r="DS151" s="35"/>
      <c r="DT151" s="35"/>
      <c r="DU151" s="35"/>
      <c r="DV151" s="35"/>
      <c r="DW151" s="35"/>
      <c r="DX151" s="35"/>
      <c r="DY151" s="35"/>
      <c r="DZ151" s="35"/>
      <c r="EA151" s="35"/>
      <c r="EB151" s="35"/>
      <c r="EC151" s="35"/>
      <c r="ED151" s="35"/>
      <c r="EE151" s="35"/>
      <c r="EF151" s="35"/>
      <c r="EG151" s="35"/>
      <c r="EH151" s="35"/>
      <c r="EI151" s="35"/>
      <c r="EJ151" s="35"/>
      <c r="EK151" s="35"/>
      <c r="EL151" s="35"/>
      <c r="EM151" s="35"/>
      <c r="EN151" s="35"/>
      <c r="EO151" s="35"/>
      <c r="EP151" s="35"/>
      <c r="EQ151" s="35"/>
      <c r="ER151" s="35"/>
      <c r="ES151" s="35"/>
      <c r="ET151" s="35"/>
      <c r="EU151" s="35"/>
      <c r="EV151" s="35"/>
      <c r="EW151" s="35"/>
      <c r="EX151" s="35"/>
      <c r="EY151" s="35"/>
      <c r="EZ151" s="35"/>
      <c r="FA151" s="35"/>
      <c r="FB151" s="35"/>
      <c r="FC151" s="35"/>
      <c r="FD151" s="35"/>
      <c r="FE151" s="35"/>
      <c r="FF151" s="35"/>
      <c r="FG151" s="35"/>
      <c r="FH151" s="35"/>
      <c r="FI151" s="35"/>
      <c r="FJ151" s="35"/>
      <c r="FK151" s="35"/>
      <c r="FL151" s="35"/>
      <c r="FM151" s="35"/>
      <c r="FN151" s="35"/>
      <c r="FO151" s="35"/>
      <c r="FP151" s="35"/>
      <c r="FQ151" s="35"/>
      <c r="FR151" s="35"/>
      <c r="FS151" s="35"/>
      <c r="FT151" s="35"/>
      <c r="FU151" s="35"/>
      <c r="FV151" s="35"/>
      <c r="FW151" s="35"/>
      <c r="FX151" s="35"/>
      <c r="FY151" s="35"/>
      <c r="FZ151" s="35"/>
      <c r="GA151" s="35"/>
      <c r="GB151" s="35"/>
      <c r="GC151" s="35"/>
      <c r="GD151" s="35"/>
      <c r="GE151" s="35"/>
      <c r="GF151" s="35"/>
      <c r="GG151" s="35"/>
      <c r="GH151" s="35"/>
      <c r="GI151" s="35"/>
      <c r="GJ151" s="35"/>
      <c r="GK151" s="35"/>
      <c r="GL151" s="35"/>
      <c r="GM151" s="35"/>
      <c r="GN151" s="35"/>
      <c r="GO151" s="35"/>
      <c r="GP151" s="35"/>
      <c r="GQ151" s="35"/>
      <c r="GR151" s="35"/>
      <c r="GS151" s="35"/>
      <c r="GT151" s="35"/>
      <c r="GU151" s="35"/>
      <c r="GV151" s="35"/>
      <c r="GW151" s="35"/>
      <c r="GX151" s="35"/>
      <c r="GY151" s="35"/>
      <c r="GZ151" s="35"/>
      <c r="HA151" s="35"/>
      <c r="HB151" s="35"/>
      <c r="HC151" s="35"/>
      <c r="HD151" s="35"/>
      <c r="HE151" s="35"/>
      <c r="HF151" s="35"/>
      <c r="HG151" s="35"/>
      <c r="HH151" s="35"/>
      <c r="HI151" s="35"/>
      <c r="HJ151" s="35"/>
      <c r="HK151" s="35"/>
      <c r="HL151" s="35"/>
      <c r="HM151" s="35"/>
      <c r="HN151" s="35"/>
      <c r="HO151" s="35"/>
      <c r="HP151" s="35"/>
      <c r="HQ151" s="35"/>
      <c r="HR151" s="35"/>
      <c r="HS151" s="35"/>
      <c r="HT151" s="35"/>
      <c r="HU151" s="35"/>
      <c r="HV151" s="35"/>
      <c r="HW151" s="35"/>
      <c r="HX151" s="35"/>
      <c r="HY151" s="35"/>
      <c r="HZ151" s="35"/>
      <c r="IA151" s="35"/>
      <c r="IB151" s="35"/>
      <c r="IC151" s="35"/>
      <c r="ID151" s="44"/>
      <c r="IE151" s="44"/>
      <c r="IF151" s="44"/>
      <c r="IG151" s="44"/>
      <c r="IH151" s="44"/>
      <c r="II151" s="44"/>
      <c r="IJ151" s="44"/>
      <c r="IK151" s="44"/>
      <c r="IL151" s="44"/>
      <c r="IM151" s="44"/>
      <c r="IN151" s="44"/>
      <c r="IO151" s="44"/>
      <c r="IP151" s="44"/>
      <c r="IQ151" s="44"/>
    </row>
    <row r="152" spans="1:251" s="3" customFormat="1" ht="14.25">
      <c r="A152" s="60"/>
      <c r="B152" s="60" t="s">
        <v>257</v>
      </c>
      <c r="C152" s="17">
        <v>2110507</v>
      </c>
      <c r="D152" s="17">
        <v>502</v>
      </c>
      <c r="E152" s="17">
        <v>2001</v>
      </c>
      <c r="F152" s="24">
        <v>35570</v>
      </c>
      <c r="G152" s="25">
        <f>ROUND(F152*8866/4270289,0)</f>
        <v>74</v>
      </c>
      <c r="H152" s="33"/>
      <c r="I152" s="36" t="s">
        <v>258</v>
      </c>
      <c r="ID152" s="43"/>
      <c r="IE152" s="43"/>
      <c r="IF152" s="43"/>
      <c r="IG152" s="43"/>
      <c r="IH152" s="43"/>
      <c r="II152" s="43"/>
      <c r="IJ152" s="43"/>
      <c r="IK152" s="43"/>
      <c r="IL152" s="43"/>
      <c r="IM152" s="43"/>
      <c r="IN152" s="43"/>
      <c r="IO152" s="43"/>
      <c r="IP152" s="43"/>
      <c r="IQ152" s="43"/>
    </row>
    <row r="153" spans="1:251" s="3" customFormat="1" ht="14.25">
      <c r="A153" s="60"/>
      <c r="B153" s="60"/>
      <c r="C153" s="17">
        <v>2110507</v>
      </c>
      <c r="D153" s="17">
        <v>502</v>
      </c>
      <c r="E153" s="17">
        <v>2001</v>
      </c>
      <c r="F153" s="24">
        <v>2471</v>
      </c>
      <c r="G153" s="25">
        <v>10</v>
      </c>
      <c r="H153" s="33"/>
      <c r="I153" s="36" t="s">
        <v>259</v>
      </c>
      <c r="ID153" s="43"/>
      <c r="IE153" s="43"/>
      <c r="IF153" s="43"/>
      <c r="IG153" s="43"/>
      <c r="IH153" s="43"/>
      <c r="II153" s="43"/>
      <c r="IJ153" s="43"/>
      <c r="IK153" s="43"/>
      <c r="IL153" s="43"/>
      <c r="IM153" s="43"/>
      <c r="IN153" s="43"/>
      <c r="IO153" s="43"/>
      <c r="IP153" s="43"/>
      <c r="IQ153" s="43"/>
    </row>
    <row r="154" spans="1:251" s="3" customFormat="1" ht="14.25">
      <c r="A154" s="60"/>
      <c r="B154" s="60"/>
      <c r="C154" s="17">
        <v>2110507</v>
      </c>
      <c r="D154" s="17">
        <v>502</v>
      </c>
      <c r="E154" s="17">
        <v>2001</v>
      </c>
      <c r="F154" s="24">
        <v>30607</v>
      </c>
      <c r="G154" s="25">
        <f>ROUND(F154*8866/4270289,0)</f>
        <v>64</v>
      </c>
      <c r="H154" s="33"/>
      <c r="I154" s="36" t="s">
        <v>260</v>
      </c>
      <c r="ID154" s="43"/>
      <c r="IE154" s="43"/>
      <c r="IF154" s="43"/>
      <c r="IG154" s="43"/>
      <c r="IH154" s="43"/>
      <c r="II154" s="43"/>
      <c r="IJ154" s="43"/>
      <c r="IK154" s="43"/>
      <c r="IL154" s="43"/>
      <c r="IM154" s="43"/>
      <c r="IN154" s="43"/>
      <c r="IO154" s="43"/>
      <c r="IP154" s="43"/>
      <c r="IQ154" s="43"/>
    </row>
    <row r="155" spans="1:251" s="4" customFormat="1" ht="48">
      <c r="A155" s="59"/>
      <c r="B155" s="12" t="s">
        <v>261</v>
      </c>
      <c r="C155" s="12"/>
      <c r="D155" s="12"/>
      <c r="E155" s="12"/>
      <c r="F155" s="20">
        <f>SUM(F156:F157)</f>
        <v>7831</v>
      </c>
      <c r="G155" s="21">
        <f>SUM(G156:G157)</f>
        <v>20</v>
      </c>
      <c r="H155" s="40" t="s">
        <v>262</v>
      </c>
      <c r="I155" s="38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35"/>
      <c r="CE155" s="35"/>
      <c r="CF155" s="35"/>
      <c r="CG155" s="35"/>
      <c r="CH155" s="35"/>
      <c r="CI155" s="35"/>
      <c r="CJ155" s="35"/>
      <c r="CK155" s="35"/>
      <c r="CL155" s="35"/>
      <c r="CM155" s="35"/>
      <c r="CN155" s="35"/>
      <c r="CO155" s="35"/>
      <c r="CP155" s="35"/>
      <c r="CQ155" s="35"/>
      <c r="CR155" s="35"/>
      <c r="CS155" s="35"/>
      <c r="CT155" s="35"/>
      <c r="CU155" s="35"/>
      <c r="CV155" s="35"/>
      <c r="CW155" s="35"/>
      <c r="CX155" s="35"/>
      <c r="CY155" s="35"/>
      <c r="CZ155" s="35"/>
      <c r="DA155" s="35"/>
      <c r="DB155" s="35"/>
      <c r="DC155" s="35"/>
      <c r="DD155" s="35"/>
      <c r="DE155" s="35"/>
      <c r="DF155" s="35"/>
      <c r="DG155" s="35"/>
      <c r="DH155" s="35"/>
      <c r="DI155" s="35"/>
      <c r="DJ155" s="35"/>
      <c r="DK155" s="35"/>
      <c r="DL155" s="35"/>
      <c r="DM155" s="35"/>
      <c r="DN155" s="35"/>
      <c r="DO155" s="35"/>
      <c r="DP155" s="35"/>
      <c r="DQ155" s="35"/>
      <c r="DR155" s="35"/>
      <c r="DS155" s="35"/>
      <c r="DT155" s="35"/>
      <c r="DU155" s="35"/>
      <c r="DV155" s="35"/>
      <c r="DW155" s="35"/>
      <c r="DX155" s="35"/>
      <c r="DY155" s="35"/>
      <c r="DZ155" s="35"/>
      <c r="EA155" s="35"/>
      <c r="EB155" s="35"/>
      <c r="EC155" s="35"/>
      <c r="ED155" s="35"/>
      <c r="EE155" s="35"/>
      <c r="EF155" s="35"/>
      <c r="EG155" s="35"/>
      <c r="EH155" s="35"/>
      <c r="EI155" s="35"/>
      <c r="EJ155" s="35"/>
      <c r="EK155" s="35"/>
      <c r="EL155" s="35"/>
      <c r="EM155" s="35"/>
      <c r="EN155" s="35"/>
      <c r="EO155" s="35"/>
      <c r="EP155" s="35"/>
      <c r="EQ155" s="35"/>
      <c r="ER155" s="35"/>
      <c r="ES155" s="35"/>
      <c r="ET155" s="35"/>
      <c r="EU155" s="35"/>
      <c r="EV155" s="35"/>
      <c r="EW155" s="35"/>
      <c r="EX155" s="35"/>
      <c r="EY155" s="35"/>
      <c r="EZ155" s="35"/>
      <c r="FA155" s="35"/>
      <c r="FB155" s="35"/>
      <c r="FC155" s="35"/>
      <c r="FD155" s="35"/>
      <c r="FE155" s="35"/>
      <c r="FF155" s="35"/>
      <c r="FG155" s="35"/>
      <c r="FH155" s="35"/>
      <c r="FI155" s="35"/>
      <c r="FJ155" s="35"/>
      <c r="FK155" s="35"/>
      <c r="FL155" s="35"/>
      <c r="FM155" s="35"/>
      <c r="FN155" s="35"/>
      <c r="FO155" s="35"/>
      <c r="FP155" s="35"/>
      <c r="FQ155" s="35"/>
      <c r="FR155" s="35"/>
      <c r="FS155" s="35"/>
      <c r="FT155" s="35"/>
      <c r="FU155" s="35"/>
      <c r="FV155" s="35"/>
      <c r="FW155" s="35"/>
      <c r="FX155" s="35"/>
      <c r="FY155" s="35"/>
      <c r="FZ155" s="35"/>
      <c r="GA155" s="35"/>
      <c r="GB155" s="35"/>
      <c r="GC155" s="35"/>
      <c r="GD155" s="35"/>
      <c r="GE155" s="35"/>
      <c r="GF155" s="35"/>
      <c r="GG155" s="35"/>
      <c r="GH155" s="35"/>
      <c r="GI155" s="35"/>
      <c r="GJ155" s="35"/>
      <c r="GK155" s="35"/>
      <c r="GL155" s="35"/>
      <c r="GM155" s="35"/>
      <c r="GN155" s="35"/>
      <c r="GO155" s="35"/>
      <c r="GP155" s="35"/>
      <c r="GQ155" s="35"/>
      <c r="GR155" s="35"/>
      <c r="GS155" s="35"/>
      <c r="GT155" s="35"/>
      <c r="GU155" s="35"/>
      <c r="GV155" s="35"/>
      <c r="GW155" s="35"/>
      <c r="GX155" s="35"/>
      <c r="GY155" s="35"/>
      <c r="GZ155" s="35"/>
      <c r="HA155" s="35"/>
      <c r="HB155" s="35"/>
      <c r="HC155" s="35"/>
      <c r="HD155" s="35"/>
      <c r="HE155" s="35"/>
      <c r="HF155" s="35"/>
      <c r="HG155" s="35"/>
      <c r="HH155" s="35"/>
      <c r="HI155" s="35"/>
      <c r="HJ155" s="35"/>
      <c r="HK155" s="35"/>
      <c r="HL155" s="35"/>
      <c r="HM155" s="35"/>
      <c r="HN155" s="35"/>
      <c r="HO155" s="35"/>
      <c r="HP155" s="35"/>
      <c r="HQ155" s="35"/>
      <c r="HR155" s="35"/>
      <c r="HS155" s="35"/>
      <c r="HT155" s="35"/>
      <c r="HU155" s="35"/>
      <c r="HV155" s="35"/>
      <c r="HW155" s="35"/>
      <c r="HX155" s="35"/>
      <c r="HY155" s="35"/>
      <c r="HZ155" s="35"/>
      <c r="IA155" s="35"/>
      <c r="IB155" s="35"/>
      <c r="IC155" s="35"/>
      <c r="ID155" s="44"/>
      <c r="IE155" s="44"/>
      <c r="IF155" s="44"/>
      <c r="IG155" s="44"/>
      <c r="IH155" s="44"/>
      <c r="II155" s="44"/>
      <c r="IJ155" s="44"/>
      <c r="IK155" s="44"/>
      <c r="IL155" s="44"/>
      <c r="IM155" s="44"/>
      <c r="IN155" s="44"/>
      <c r="IO155" s="44"/>
      <c r="IP155" s="44"/>
      <c r="IQ155" s="44"/>
    </row>
    <row r="156" spans="1:251" s="3" customFormat="1" ht="14.25">
      <c r="A156" s="60"/>
      <c r="B156" s="60" t="s">
        <v>263</v>
      </c>
      <c r="C156" s="17">
        <v>2110507</v>
      </c>
      <c r="D156" s="17">
        <v>502</v>
      </c>
      <c r="E156" s="17">
        <v>2001</v>
      </c>
      <c r="F156" s="24">
        <v>4530</v>
      </c>
      <c r="G156" s="25">
        <f>ROUND(F156*9787/4397377,0)</f>
        <v>10</v>
      </c>
      <c r="H156" s="33"/>
      <c r="I156" s="36" t="s">
        <v>264</v>
      </c>
      <c r="ID156" s="43"/>
      <c r="IE156" s="43"/>
      <c r="IF156" s="43"/>
      <c r="IG156" s="43"/>
      <c r="IH156" s="43"/>
      <c r="II156" s="43"/>
      <c r="IJ156" s="43"/>
      <c r="IK156" s="43"/>
      <c r="IL156" s="43"/>
      <c r="IM156" s="43"/>
      <c r="IN156" s="43"/>
      <c r="IO156" s="43"/>
      <c r="IP156" s="43"/>
      <c r="IQ156" s="43"/>
    </row>
    <row r="157" spans="1:251" s="3" customFormat="1" ht="14.25">
      <c r="A157" s="60"/>
      <c r="B157" s="60"/>
      <c r="C157" s="17">
        <v>2110507</v>
      </c>
      <c r="D157" s="17">
        <v>502</v>
      </c>
      <c r="E157" s="17">
        <v>2001</v>
      </c>
      <c r="F157" s="24">
        <v>3301</v>
      </c>
      <c r="G157" s="25">
        <v>10</v>
      </c>
      <c r="H157" s="33"/>
      <c r="I157" s="36" t="s">
        <v>265</v>
      </c>
      <c r="ID157" s="43"/>
      <c r="IE157" s="43"/>
      <c r="IF157" s="43"/>
      <c r="IG157" s="43"/>
      <c r="IH157" s="43"/>
      <c r="II157" s="43"/>
      <c r="IJ157" s="43"/>
      <c r="IK157" s="43"/>
      <c r="IL157" s="43"/>
      <c r="IM157" s="43"/>
      <c r="IN157" s="43"/>
      <c r="IO157" s="43"/>
      <c r="IP157" s="43"/>
      <c r="IQ157" s="43"/>
    </row>
    <row r="158" spans="1:251" s="4" customFormat="1" ht="48">
      <c r="A158" s="59"/>
      <c r="B158" s="12" t="s">
        <v>266</v>
      </c>
      <c r="C158" s="12"/>
      <c r="D158" s="12"/>
      <c r="E158" s="12"/>
      <c r="F158" s="20">
        <f>SUM(F159:F161)</f>
        <v>93185</v>
      </c>
      <c r="G158" s="21">
        <f>SUM(G159:G161)</f>
        <v>194</v>
      </c>
      <c r="H158" s="40" t="s">
        <v>267</v>
      </c>
      <c r="I158" s="38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35"/>
      <c r="CB158" s="35"/>
      <c r="CC158" s="35"/>
      <c r="CD158" s="35"/>
      <c r="CE158" s="35"/>
      <c r="CF158" s="35"/>
      <c r="CG158" s="35"/>
      <c r="CH158" s="35"/>
      <c r="CI158" s="35"/>
      <c r="CJ158" s="35"/>
      <c r="CK158" s="35"/>
      <c r="CL158" s="35"/>
      <c r="CM158" s="35"/>
      <c r="CN158" s="35"/>
      <c r="CO158" s="35"/>
      <c r="CP158" s="35"/>
      <c r="CQ158" s="35"/>
      <c r="CR158" s="35"/>
      <c r="CS158" s="35"/>
      <c r="CT158" s="35"/>
      <c r="CU158" s="35"/>
      <c r="CV158" s="35"/>
      <c r="CW158" s="35"/>
      <c r="CX158" s="35"/>
      <c r="CY158" s="35"/>
      <c r="CZ158" s="35"/>
      <c r="DA158" s="35"/>
      <c r="DB158" s="35"/>
      <c r="DC158" s="35"/>
      <c r="DD158" s="35"/>
      <c r="DE158" s="35"/>
      <c r="DF158" s="35"/>
      <c r="DG158" s="35"/>
      <c r="DH158" s="35"/>
      <c r="DI158" s="35"/>
      <c r="DJ158" s="35"/>
      <c r="DK158" s="35"/>
      <c r="DL158" s="35"/>
      <c r="DM158" s="35"/>
      <c r="DN158" s="35"/>
      <c r="DO158" s="35"/>
      <c r="DP158" s="35"/>
      <c r="DQ158" s="35"/>
      <c r="DR158" s="35"/>
      <c r="DS158" s="35"/>
      <c r="DT158" s="35"/>
      <c r="DU158" s="35"/>
      <c r="DV158" s="35"/>
      <c r="DW158" s="35"/>
      <c r="DX158" s="35"/>
      <c r="DY158" s="35"/>
      <c r="DZ158" s="35"/>
      <c r="EA158" s="35"/>
      <c r="EB158" s="35"/>
      <c r="EC158" s="35"/>
      <c r="ED158" s="35"/>
      <c r="EE158" s="35"/>
      <c r="EF158" s="35"/>
      <c r="EG158" s="35"/>
      <c r="EH158" s="35"/>
      <c r="EI158" s="35"/>
      <c r="EJ158" s="35"/>
      <c r="EK158" s="35"/>
      <c r="EL158" s="35"/>
      <c r="EM158" s="35"/>
      <c r="EN158" s="35"/>
      <c r="EO158" s="35"/>
      <c r="EP158" s="35"/>
      <c r="EQ158" s="35"/>
      <c r="ER158" s="35"/>
      <c r="ES158" s="35"/>
      <c r="ET158" s="35"/>
      <c r="EU158" s="35"/>
      <c r="EV158" s="35"/>
      <c r="EW158" s="35"/>
      <c r="EX158" s="35"/>
      <c r="EY158" s="35"/>
      <c r="EZ158" s="35"/>
      <c r="FA158" s="35"/>
      <c r="FB158" s="35"/>
      <c r="FC158" s="35"/>
      <c r="FD158" s="35"/>
      <c r="FE158" s="35"/>
      <c r="FF158" s="35"/>
      <c r="FG158" s="35"/>
      <c r="FH158" s="35"/>
      <c r="FI158" s="35"/>
      <c r="FJ158" s="35"/>
      <c r="FK158" s="35"/>
      <c r="FL158" s="35"/>
      <c r="FM158" s="35"/>
      <c r="FN158" s="35"/>
      <c r="FO158" s="35"/>
      <c r="FP158" s="35"/>
      <c r="FQ158" s="35"/>
      <c r="FR158" s="35"/>
      <c r="FS158" s="35"/>
      <c r="FT158" s="35"/>
      <c r="FU158" s="35"/>
      <c r="FV158" s="35"/>
      <c r="FW158" s="35"/>
      <c r="FX158" s="35"/>
      <c r="FY158" s="35"/>
      <c r="FZ158" s="35"/>
      <c r="GA158" s="35"/>
      <c r="GB158" s="35"/>
      <c r="GC158" s="35"/>
      <c r="GD158" s="35"/>
      <c r="GE158" s="35"/>
      <c r="GF158" s="35"/>
      <c r="GG158" s="35"/>
      <c r="GH158" s="35"/>
      <c r="GI158" s="35"/>
      <c r="GJ158" s="35"/>
      <c r="GK158" s="35"/>
      <c r="GL158" s="35"/>
      <c r="GM158" s="35"/>
      <c r="GN158" s="35"/>
      <c r="GO158" s="35"/>
      <c r="GP158" s="35"/>
      <c r="GQ158" s="35"/>
      <c r="GR158" s="35"/>
      <c r="GS158" s="35"/>
      <c r="GT158" s="35"/>
      <c r="GU158" s="35"/>
      <c r="GV158" s="35"/>
      <c r="GW158" s="35"/>
      <c r="GX158" s="35"/>
      <c r="GY158" s="35"/>
      <c r="GZ158" s="35"/>
      <c r="HA158" s="35"/>
      <c r="HB158" s="35"/>
      <c r="HC158" s="35"/>
      <c r="HD158" s="35"/>
      <c r="HE158" s="35"/>
      <c r="HF158" s="35"/>
      <c r="HG158" s="35"/>
      <c r="HH158" s="35"/>
      <c r="HI158" s="35"/>
      <c r="HJ158" s="35"/>
      <c r="HK158" s="35"/>
      <c r="HL158" s="35"/>
      <c r="HM158" s="35"/>
      <c r="HN158" s="35"/>
      <c r="HO158" s="35"/>
      <c r="HP158" s="35"/>
      <c r="HQ158" s="35"/>
      <c r="HR158" s="35"/>
      <c r="HS158" s="35"/>
      <c r="HT158" s="35"/>
      <c r="HU158" s="35"/>
      <c r="HV158" s="35"/>
      <c r="HW158" s="35"/>
      <c r="HX158" s="35"/>
      <c r="HY158" s="35"/>
      <c r="HZ158" s="35"/>
      <c r="IA158" s="35"/>
      <c r="IB158" s="35"/>
      <c r="IC158" s="35"/>
      <c r="ID158" s="44"/>
      <c r="IE158" s="44"/>
      <c r="IF158" s="44"/>
      <c r="IG158" s="44"/>
      <c r="IH158" s="44"/>
      <c r="II158" s="44"/>
      <c r="IJ158" s="44"/>
      <c r="IK158" s="44"/>
      <c r="IL158" s="44"/>
      <c r="IM158" s="44"/>
      <c r="IN158" s="44"/>
      <c r="IO158" s="44"/>
      <c r="IP158" s="44"/>
      <c r="IQ158" s="44"/>
    </row>
    <row r="159" spans="1:251" s="3" customFormat="1" ht="14.25">
      <c r="A159" s="60"/>
      <c r="B159" s="60" t="s">
        <v>268</v>
      </c>
      <c r="C159" s="17">
        <v>2110507</v>
      </c>
      <c r="D159" s="17">
        <v>502</v>
      </c>
      <c r="E159" s="17">
        <v>2001</v>
      </c>
      <c r="F159" s="24">
        <v>28613</v>
      </c>
      <c r="G159" s="25">
        <f>ROUND(F159*8866/4270289,0)</f>
        <v>59</v>
      </c>
      <c r="H159" s="33"/>
      <c r="I159" s="36" t="s">
        <v>269</v>
      </c>
      <c r="ID159" s="43"/>
      <c r="IE159" s="43"/>
      <c r="IF159" s="43"/>
      <c r="IG159" s="43"/>
      <c r="IH159" s="43"/>
      <c r="II159" s="43"/>
      <c r="IJ159" s="43"/>
      <c r="IK159" s="43"/>
      <c r="IL159" s="43"/>
      <c r="IM159" s="43"/>
      <c r="IN159" s="43"/>
      <c r="IO159" s="43"/>
      <c r="IP159" s="43"/>
      <c r="IQ159" s="43"/>
    </row>
    <row r="160" spans="1:251" s="3" customFormat="1" ht="14.25">
      <c r="A160" s="60"/>
      <c r="B160" s="60"/>
      <c r="C160" s="17">
        <v>2110507</v>
      </c>
      <c r="D160" s="17">
        <v>502</v>
      </c>
      <c r="E160" s="17">
        <v>2001</v>
      </c>
      <c r="F160" s="24">
        <v>60150</v>
      </c>
      <c r="G160" s="25">
        <f>ROUND(F160*8866/4270289,0)</f>
        <v>125</v>
      </c>
      <c r="H160" s="33"/>
      <c r="I160" s="36" t="s">
        <v>270</v>
      </c>
      <c r="ID160" s="43"/>
      <c r="IE160" s="43"/>
      <c r="IF160" s="43"/>
      <c r="IG160" s="43"/>
      <c r="IH160" s="43"/>
      <c r="II160" s="43"/>
      <c r="IJ160" s="43"/>
      <c r="IK160" s="43"/>
      <c r="IL160" s="43"/>
      <c r="IM160" s="43"/>
      <c r="IN160" s="43"/>
      <c r="IO160" s="43"/>
      <c r="IP160" s="43"/>
      <c r="IQ160" s="43"/>
    </row>
    <row r="161" spans="1:251" s="3" customFormat="1" ht="14.25">
      <c r="A161" s="60"/>
      <c r="B161" s="60"/>
      <c r="C161" s="17">
        <v>2110507</v>
      </c>
      <c r="D161" s="17">
        <v>502</v>
      </c>
      <c r="E161" s="17">
        <v>2001</v>
      </c>
      <c r="F161" s="24">
        <v>4422</v>
      </c>
      <c r="G161" s="25">
        <f>ROUND(F161*9787/4397377,0)</f>
        <v>10</v>
      </c>
      <c r="H161" s="33"/>
      <c r="I161" s="36" t="s">
        <v>271</v>
      </c>
      <c r="ID161" s="43"/>
      <c r="IE161" s="43"/>
      <c r="IF161" s="43"/>
      <c r="IG161" s="43"/>
      <c r="IH161" s="43"/>
      <c r="II161" s="43"/>
      <c r="IJ161" s="43"/>
      <c r="IK161" s="43"/>
      <c r="IL161" s="43"/>
      <c r="IM161" s="43"/>
      <c r="IN161" s="43"/>
      <c r="IO161" s="43"/>
      <c r="IP161" s="43"/>
      <c r="IQ161" s="43"/>
    </row>
    <row r="162" spans="1:251" s="4" customFormat="1" ht="14.25">
      <c r="A162" s="59" t="s">
        <v>272</v>
      </c>
      <c r="B162" s="12" t="s">
        <v>273</v>
      </c>
      <c r="C162" s="18"/>
      <c r="D162" s="18"/>
      <c r="E162" s="18"/>
      <c r="F162" s="19">
        <f>F163+F164+F165+F166+F171</f>
        <v>37625</v>
      </c>
      <c r="G162" s="26">
        <f>G163+G164+G165+G166+G171</f>
        <v>131</v>
      </c>
      <c r="H162" s="39"/>
      <c r="I162" s="34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  <c r="CF162" s="35"/>
      <c r="CG162" s="35"/>
      <c r="CH162" s="35"/>
      <c r="CI162" s="35"/>
      <c r="CJ162" s="35"/>
      <c r="CK162" s="35"/>
      <c r="CL162" s="35"/>
      <c r="CM162" s="35"/>
      <c r="CN162" s="35"/>
      <c r="CO162" s="35"/>
      <c r="CP162" s="35"/>
      <c r="CQ162" s="35"/>
      <c r="CR162" s="35"/>
      <c r="CS162" s="35"/>
      <c r="CT162" s="35"/>
      <c r="CU162" s="35"/>
      <c r="CV162" s="35"/>
      <c r="CW162" s="35"/>
      <c r="CX162" s="35"/>
      <c r="CY162" s="35"/>
      <c r="CZ162" s="35"/>
      <c r="DA162" s="35"/>
      <c r="DB162" s="35"/>
      <c r="DC162" s="35"/>
      <c r="DD162" s="35"/>
      <c r="DE162" s="35"/>
      <c r="DF162" s="35"/>
      <c r="DG162" s="35"/>
      <c r="DH162" s="35"/>
      <c r="DI162" s="35"/>
      <c r="DJ162" s="35"/>
      <c r="DK162" s="35"/>
      <c r="DL162" s="35"/>
      <c r="DM162" s="35"/>
      <c r="DN162" s="35"/>
      <c r="DO162" s="35"/>
      <c r="DP162" s="35"/>
      <c r="DQ162" s="35"/>
      <c r="DR162" s="35"/>
      <c r="DS162" s="35"/>
      <c r="DT162" s="35"/>
      <c r="DU162" s="35"/>
      <c r="DV162" s="35"/>
      <c r="DW162" s="35"/>
      <c r="DX162" s="35"/>
      <c r="DY162" s="35"/>
      <c r="DZ162" s="35"/>
      <c r="EA162" s="35"/>
      <c r="EB162" s="35"/>
      <c r="EC162" s="35"/>
      <c r="ED162" s="35"/>
      <c r="EE162" s="35"/>
      <c r="EF162" s="35"/>
      <c r="EG162" s="35"/>
      <c r="EH162" s="35"/>
      <c r="EI162" s="35"/>
      <c r="EJ162" s="35"/>
      <c r="EK162" s="35"/>
      <c r="EL162" s="35"/>
      <c r="EM162" s="35"/>
      <c r="EN162" s="35"/>
      <c r="EO162" s="35"/>
      <c r="EP162" s="35"/>
      <c r="EQ162" s="35"/>
      <c r="ER162" s="35"/>
      <c r="ES162" s="35"/>
      <c r="ET162" s="35"/>
      <c r="EU162" s="35"/>
      <c r="EV162" s="35"/>
      <c r="EW162" s="35"/>
      <c r="EX162" s="35"/>
      <c r="EY162" s="35"/>
      <c r="EZ162" s="35"/>
      <c r="FA162" s="35"/>
      <c r="FB162" s="35"/>
      <c r="FC162" s="35"/>
      <c r="FD162" s="35"/>
      <c r="FE162" s="35"/>
      <c r="FF162" s="35"/>
      <c r="FG162" s="35"/>
      <c r="FH162" s="35"/>
      <c r="FI162" s="35"/>
      <c r="FJ162" s="35"/>
      <c r="FK162" s="35"/>
      <c r="FL162" s="35"/>
      <c r="FM162" s="35"/>
      <c r="FN162" s="35"/>
      <c r="FO162" s="35"/>
      <c r="FP162" s="35"/>
      <c r="FQ162" s="35"/>
      <c r="FR162" s="35"/>
      <c r="FS162" s="35"/>
      <c r="FT162" s="35"/>
      <c r="FU162" s="35"/>
      <c r="FV162" s="35"/>
      <c r="FW162" s="35"/>
      <c r="FX162" s="35"/>
      <c r="FY162" s="35"/>
      <c r="FZ162" s="35"/>
      <c r="GA162" s="35"/>
      <c r="GB162" s="35"/>
      <c r="GC162" s="35"/>
      <c r="GD162" s="35"/>
      <c r="GE162" s="35"/>
      <c r="GF162" s="35"/>
      <c r="GG162" s="35"/>
      <c r="GH162" s="35"/>
      <c r="GI162" s="35"/>
      <c r="GJ162" s="35"/>
      <c r="GK162" s="35"/>
      <c r="GL162" s="35"/>
      <c r="GM162" s="35"/>
      <c r="GN162" s="35"/>
      <c r="GO162" s="35"/>
      <c r="GP162" s="35"/>
      <c r="GQ162" s="35"/>
      <c r="GR162" s="35"/>
      <c r="GS162" s="35"/>
      <c r="GT162" s="35"/>
      <c r="GU162" s="35"/>
      <c r="GV162" s="35"/>
      <c r="GW162" s="35"/>
      <c r="GX162" s="35"/>
      <c r="GY162" s="35"/>
      <c r="GZ162" s="35"/>
      <c r="HA162" s="35"/>
      <c r="HB162" s="35"/>
      <c r="HC162" s="35"/>
      <c r="HD162" s="35"/>
      <c r="HE162" s="35"/>
      <c r="HF162" s="35"/>
      <c r="HG162" s="35"/>
      <c r="HH162" s="35"/>
      <c r="HI162" s="35"/>
      <c r="HJ162" s="35"/>
      <c r="HK162" s="35"/>
      <c r="HL162" s="35"/>
      <c r="HM162" s="35"/>
      <c r="HN162" s="35"/>
      <c r="HO162" s="35"/>
      <c r="HP162" s="35"/>
      <c r="HQ162" s="35"/>
      <c r="HR162" s="35"/>
      <c r="HS162" s="35"/>
      <c r="HT162" s="35"/>
      <c r="HU162" s="35"/>
      <c r="HV162" s="35"/>
      <c r="HW162" s="35"/>
      <c r="HX162" s="35"/>
      <c r="HY162" s="35"/>
      <c r="HZ162" s="35"/>
      <c r="IA162" s="35"/>
      <c r="IB162" s="35"/>
      <c r="IC162" s="35"/>
      <c r="ID162" s="44"/>
      <c r="IE162" s="44"/>
      <c r="IF162" s="44"/>
      <c r="IG162" s="44"/>
      <c r="IH162" s="44"/>
      <c r="II162" s="44"/>
      <c r="IJ162" s="44"/>
      <c r="IK162" s="44"/>
      <c r="IL162" s="44"/>
      <c r="IM162" s="44"/>
      <c r="IN162" s="44"/>
      <c r="IO162" s="44"/>
      <c r="IP162" s="44"/>
      <c r="IQ162" s="44"/>
    </row>
    <row r="163" spans="1:251" s="3" customFormat="1" ht="48">
      <c r="A163" s="60"/>
      <c r="B163" s="47" t="s">
        <v>274</v>
      </c>
      <c r="C163" s="17">
        <v>2110507</v>
      </c>
      <c r="D163" s="17">
        <v>502</v>
      </c>
      <c r="E163" s="17">
        <v>2001</v>
      </c>
      <c r="F163" s="24">
        <v>933</v>
      </c>
      <c r="G163" s="25">
        <v>10</v>
      </c>
      <c r="H163" s="33" t="s">
        <v>275</v>
      </c>
      <c r="I163" s="48" t="s">
        <v>276</v>
      </c>
      <c r="ID163" s="43"/>
      <c r="IE163" s="43"/>
      <c r="IF163" s="43"/>
      <c r="IG163" s="43"/>
      <c r="IH163" s="43"/>
      <c r="II163" s="43"/>
      <c r="IJ163" s="43"/>
      <c r="IK163" s="43"/>
      <c r="IL163" s="43"/>
      <c r="IM163" s="43"/>
      <c r="IN163" s="43"/>
      <c r="IO163" s="43"/>
      <c r="IP163" s="43"/>
      <c r="IQ163" s="43"/>
    </row>
    <row r="164" spans="1:251" s="3" customFormat="1" ht="48">
      <c r="A164" s="60"/>
      <c r="B164" s="16" t="s">
        <v>277</v>
      </c>
      <c r="C164" s="17">
        <v>2110507</v>
      </c>
      <c r="D164" s="17">
        <v>502</v>
      </c>
      <c r="E164" s="17">
        <v>2001</v>
      </c>
      <c r="F164" s="24">
        <v>2620</v>
      </c>
      <c r="G164" s="25">
        <v>10</v>
      </c>
      <c r="H164" s="33" t="s">
        <v>278</v>
      </c>
      <c r="I164" s="36" t="s">
        <v>279</v>
      </c>
      <c r="ID164" s="43"/>
      <c r="IE164" s="43"/>
      <c r="IF164" s="43"/>
      <c r="IG164" s="43"/>
      <c r="IH164" s="43"/>
      <c r="II164" s="43"/>
      <c r="IJ164" s="43"/>
      <c r="IK164" s="43"/>
      <c r="IL164" s="43"/>
      <c r="IM164" s="43"/>
      <c r="IN164" s="43"/>
      <c r="IO164" s="43"/>
      <c r="IP164" s="43"/>
      <c r="IQ164" s="43"/>
    </row>
    <row r="165" spans="1:251" s="3" customFormat="1" ht="48">
      <c r="A165" s="60"/>
      <c r="B165" s="16" t="s">
        <v>280</v>
      </c>
      <c r="C165" s="17">
        <v>2110507</v>
      </c>
      <c r="D165" s="17">
        <v>502</v>
      </c>
      <c r="E165" s="17">
        <v>2001</v>
      </c>
      <c r="F165" s="24">
        <v>223</v>
      </c>
      <c r="G165" s="25">
        <v>10</v>
      </c>
      <c r="H165" s="33" t="s">
        <v>281</v>
      </c>
      <c r="I165" s="36" t="s">
        <v>282</v>
      </c>
      <c r="ID165" s="43"/>
      <c r="IE165" s="43"/>
      <c r="IF165" s="43"/>
      <c r="IG165" s="43"/>
      <c r="IH165" s="43"/>
      <c r="II165" s="43"/>
      <c r="IJ165" s="43"/>
      <c r="IK165" s="43"/>
      <c r="IL165" s="43"/>
      <c r="IM165" s="43"/>
      <c r="IN165" s="43"/>
      <c r="IO165" s="43"/>
      <c r="IP165" s="43"/>
      <c r="IQ165" s="43"/>
    </row>
    <row r="166" spans="1:251" s="4" customFormat="1" ht="48">
      <c r="A166" s="59"/>
      <c r="B166" s="12" t="s">
        <v>283</v>
      </c>
      <c r="C166" s="12"/>
      <c r="D166" s="12"/>
      <c r="E166" s="12"/>
      <c r="F166" s="20">
        <f>SUM(F167:F170)</f>
        <v>24111</v>
      </c>
      <c r="G166" s="21">
        <f>SUM(G167:G170)</f>
        <v>70</v>
      </c>
      <c r="H166" s="40" t="s">
        <v>284</v>
      </c>
      <c r="I166" s="38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  <c r="CA166" s="35"/>
      <c r="CB166" s="35"/>
      <c r="CC166" s="35"/>
      <c r="CD166" s="35"/>
      <c r="CE166" s="35"/>
      <c r="CF166" s="35"/>
      <c r="CG166" s="35"/>
      <c r="CH166" s="35"/>
      <c r="CI166" s="35"/>
      <c r="CJ166" s="35"/>
      <c r="CK166" s="35"/>
      <c r="CL166" s="35"/>
      <c r="CM166" s="35"/>
      <c r="CN166" s="35"/>
      <c r="CO166" s="35"/>
      <c r="CP166" s="35"/>
      <c r="CQ166" s="35"/>
      <c r="CR166" s="35"/>
      <c r="CS166" s="35"/>
      <c r="CT166" s="35"/>
      <c r="CU166" s="35"/>
      <c r="CV166" s="35"/>
      <c r="CW166" s="35"/>
      <c r="CX166" s="35"/>
      <c r="CY166" s="35"/>
      <c r="CZ166" s="35"/>
      <c r="DA166" s="35"/>
      <c r="DB166" s="35"/>
      <c r="DC166" s="35"/>
      <c r="DD166" s="35"/>
      <c r="DE166" s="35"/>
      <c r="DF166" s="35"/>
      <c r="DG166" s="35"/>
      <c r="DH166" s="35"/>
      <c r="DI166" s="35"/>
      <c r="DJ166" s="35"/>
      <c r="DK166" s="35"/>
      <c r="DL166" s="35"/>
      <c r="DM166" s="35"/>
      <c r="DN166" s="35"/>
      <c r="DO166" s="35"/>
      <c r="DP166" s="35"/>
      <c r="DQ166" s="35"/>
      <c r="DR166" s="35"/>
      <c r="DS166" s="35"/>
      <c r="DT166" s="35"/>
      <c r="DU166" s="35"/>
      <c r="DV166" s="35"/>
      <c r="DW166" s="35"/>
      <c r="DX166" s="35"/>
      <c r="DY166" s="35"/>
      <c r="DZ166" s="35"/>
      <c r="EA166" s="35"/>
      <c r="EB166" s="35"/>
      <c r="EC166" s="35"/>
      <c r="ED166" s="35"/>
      <c r="EE166" s="35"/>
      <c r="EF166" s="35"/>
      <c r="EG166" s="35"/>
      <c r="EH166" s="35"/>
      <c r="EI166" s="35"/>
      <c r="EJ166" s="35"/>
      <c r="EK166" s="35"/>
      <c r="EL166" s="35"/>
      <c r="EM166" s="35"/>
      <c r="EN166" s="35"/>
      <c r="EO166" s="35"/>
      <c r="EP166" s="35"/>
      <c r="EQ166" s="35"/>
      <c r="ER166" s="35"/>
      <c r="ES166" s="35"/>
      <c r="ET166" s="35"/>
      <c r="EU166" s="35"/>
      <c r="EV166" s="35"/>
      <c r="EW166" s="35"/>
      <c r="EX166" s="35"/>
      <c r="EY166" s="35"/>
      <c r="EZ166" s="35"/>
      <c r="FA166" s="35"/>
      <c r="FB166" s="35"/>
      <c r="FC166" s="35"/>
      <c r="FD166" s="35"/>
      <c r="FE166" s="35"/>
      <c r="FF166" s="35"/>
      <c r="FG166" s="35"/>
      <c r="FH166" s="35"/>
      <c r="FI166" s="35"/>
      <c r="FJ166" s="35"/>
      <c r="FK166" s="35"/>
      <c r="FL166" s="35"/>
      <c r="FM166" s="35"/>
      <c r="FN166" s="35"/>
      <c r="FO166" s="35"/>
      <c r="FP166" s="35"/>
      <c r="FQ166" s="35"/>
      <c r="FR166" s="35"/>
      <c r="FS166" s="35"/>
      <c r="FT166" s="35"/>
      <c r="FU166" s="35"/>
      <c r="FV166" s="35"/>
      <c r="FW166" s="35"/>
      <c r="FX166" s="35"/>
      <c r="FY166" s="35"/>
      <c r="FZ166" s="35"/>
      <c r="GA166" s="35"/>
      <c r="GB166" s="35"/>
      <c r="GC166" s="35"/>
      <c r="GD166" s="35"/>
      <c r="GE166" s="35"/>
      <c r="GF166" s="35"/>
      <c r="GG166" s="35"/>
      <c r="GH166" s="35"/>
      <c r="GI166" s="35"/>
      <c r="GJ166" s="35"/>
      <c r="GK166" s="35"/>
      <c r="GL166" s="35"/>
      <c r="GM166" s="35"/>
      <c r="GN166" s="35"/>
      <c r="GO166" s="35"/>
      <c r="GP166" s="35"/>
      <c r="GQ166" s="35"/>
      <c r="GR166" s="35"/>
      <c r="GS166" s="35"/>
      <c r="GT166" s="35"/>
      <c r="GU166" s="35"/>
      <c r="GV166" s="35"/>
      <c r="GW166" s="35"/>
      <c r="GX166" s="35"/>
      <c r="GY166" s="35"/>
      <c r="GZ166" s="35"/>
      <c r="HA166" s="35"/>
      <c r="HB166" s="35"/>
      <c r="HC166" s="35"/>
      <c r="HD166" s="35"/>
      <c r="HE166" s="35"/>
      <c r="HF166" s="35"/>
      <c r="HG166" s="35"/>
      <c r="HH166" s="35"/>
      <c r="HI166" s="35"/>
      <c r="HJ166" s="35"/>
      <c r="HK166" s="35"/>
      <c r="HL166" s="35"/>
      <c r="HM166" s="35"/>
      <c r="HN166" s="35"/>
      <c r="HO166" s="35"/>
      <c r="HP166" s="35"/>
      <c r="HQ166" s="35"/>
      <c r="HR166" s="35"/>
      <c r="HS166" s="35"/>
      <c r="HT166" s="35"/>
      <c r="HU166" s="35"/>
      <c r="HV166" s="35"/>
      <c r="HW166" s="35"/>
      <c r="HX166" s="35"/>
      <c r="HY166" s="35"/>
      <c r="HZ166" s="35"/>
      <c r="IA166" s="35"/>
      <c r="IB166" s="35"/>
      <c r="IC166" s="35"/>
      <c r="ID166" s="44"/>
      <c r="IE166" s="44"/>
      <c r="IF166" s="44"/>
      <c r="IG166" s="44"/>
      <c r="IH166" s="44"/>
      <c r="II166" s="44"/>
      <c r="IJ166" s="44"/>
      <c r="IK166" s="44"/>
      <c r="IL166" s="44"/>
      <c r="IM166" s="44"/>
      <c r="IN166" s="44"/>
      <c r="IO166" s="44"/>
      <c r="IP166" s="44"/>
      <c r="IQ166" s="44"/>
    </row>
    <row r="167" spans="1:251" s="3" customFormat="1" ht="14.25">
      <c r="A167" s="60"/>
      <c r="B167" s="60" t="s">
        <v>285</v>
      </c>
      <c r="C167" s="17">
        <v>2110507</v>
      </c>
      <c r="D167" s="17">
        <v>502</v>
      </c>
      <c r="E167" s="17">
        <v>2001</v>
      </c>
      <c r="F167" s="24">
        <v>2027</v>
      </c>
      <c r="G167" s="25">
        <v>10</v>
      </c>
      <c r="H167" s="33"/>
      <c r="I167" s="36" t="s">
        <v>286</v>
      </c>
      <c r="ID167" s="43"/>
      <c r="IE167" s="43"/>
      <c r="IF167" s="43"/>
      <c r="IG167" s="43"/>
      <c r="IH167" s="43"/>
      <c r="II167" s="43"/>
      <c r="IJ167" s="43"/>
      <c r="IK167" s="43"/>
      <c r="IL167" s="43"/>
      <c r="IM167" s="43"/>
      <c r="IN167" s="43"/>
      <c r="IO167" s="43"/>
      <c r="IP167" s="43"/>
      <c r="IQ167" s="43"/>
    </row>
    <row r="168" spans="1:251" s="3" customFormat="1" ht="14.25">
      <c r="A168" s="60"/>
      <c r="B168" s="60"/>
      <c r="C168" s="17">
        <v>2110507</v>
      </c>
      <c r="D168" s="17">
        <v>502</v>
      </c>
      <c r="E168" s="17">
        <v>2001</v>
      </c>
      <c r="F168" s="24">
        <v>636</v>
      </c>
      <c r="G168" s="25">
        <v>10</v>
      </c>
      <c r="H168" s="33"/>
      <c r="I168" s="36" t="s">
        <v>287</v>
      </c>
      <c r="ID168" s="43"/>
      <c r="IE168" s="43"/>
      <c r="IF168" s="43"/>
      <c r="IG168" s="43"/>
      <c r="IH168" s="43"/>
      <c r="II168" s="43"/>
      <c r="IJ168" s="43"/>
      <c r="IK168" s="43"/>
      <c r="IL168" s="43"/>
      <c r="IM168" s="43"/>
      <c r="IN168" s="43"/>
      <c r="IO168" s="43"/>
      <c r="IP168" s="43"/>
      <c r="IQ168" s="43"/>
    </row>
    <row r="169" spans="1:251" s="3" customFormat="1" ht="14.25">
      <c r="A169" s="60"/>
      <c r="B169" s="60"/>
      <c r="C169" s="17">
        <v>2110507</v>
      </c>
      <c r="D169" s="17">
        <v>502</v>
      </c>
      <c r="E169" s="17">
        <v>2001</v>
      </c>
      <c r="F169" s="24">
        <v>1973</v>
      </c>
      <c r="G169" s="25">
        <v>10</v>
      </c>
      <c r="H169" s="33"/>
      <c r="I169" s="36" t="s">
        <v>288</v>
      </c>
      <c r="ID169" s="43"/>
      <c r="IE169" s="43"/>
      <c r="IF169" s="43"/>
      <c r="IG169" s="43"/>
      <c r="IH169" s="43"/>
      <c r="II169" s="43"/>
      <c r="IJ169" s="43"/>
      <c r="IK169" s="43"/>
      <c r="IL169" s="43"/>
      <c r="IM169" s="43"/>
      <c r="IN169" s="43"/>
      <c r="IO169" s="43"/>
      <c r="IP169" s="43"/>
      <c r="IQ169" s="43"/>
    </row>
    <row r="170" spans="1:251" s="3" customFormat="1" ht="14.25">
      <c r="A170" s="60"/>
      <c r="B170" s="60"/>
      <c r="C170" s="17">
        <v>2110507</v>
      </c>
      <c r="D170" s="17">
        <v>502</v>
      </c>
      <c r="E170" s="17">
        <v>2001</v>
      </c>
      <c r="F170" s="24">
        <v>19475</v>
      </c>
      <c r="G170" s="25">
        <f>ROUND(F170*8866/4270289,0)</f>
        <v>40</v>
      </c>
      <c r="H170" s="33"/>
      <c r="I170" s="36" t="s">
        <v>289</v>
      </c>
      <c r="ID170" s="43"/>
      <c r="IE170" s="43"/>
      <c r="IF170" s="43"/>
      <c r="IG170" s="43"/>
      <c r="IH170" s="43"/>
      <c r="II170" s="43"/>
      <c r="IJ170" s="43"/>
      <c r="IK170" s="43"/>
      <c r="IL170" s="43"/>
      <c r="IM170" s="43"/>
      <c r="IN170" s="43"/>
      <c r="IO170" s="43"/>
      <c r="IP170" s="43"/>
      <c r="IQ170" s="43"/>
    </row>
    <row r="171" spans="1:251" s="4" customFormat="1" ht="48">
      <c r="A171" s="59"/>
      <c r="B171" s="12" t="s">
        <v>290</v>
      </c>
      <c r="C171" s="12"/>
      <c r="D171" s="12"/>
      <c r="E171" s="12"/>
      <c r="F171" s="20">
        <f>SUM(F172:F174)</f>
        <v>9738</v>
      </c>
      <c r="G171" s="21">
        <f>SUM(G172:G174)</f>
        <v>31</v>
      </c>
      <c r="H171" s="40" t="s">
        <v>291</v>
      </c>
      <c r="I171" s="38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35"/>
      <c r="BZ171" s="35"/>
      <c r="CA171" s="35"/>
      <c r="CB171" s="35"/>
      <c r="CC171" s="35"/>
      <c r="CD171" s="35"/>
      <c r="CE171" s="35"/>
      <c r="CF171" s="35"/>
      <c r="CG171" s="35"/>
      <c r="CH171" s="35"/>
      <c r="CI171" s="35"/>
      <c r="CJ171" s="35"/>
      <c r="CK171" s="35"/>
      <c r="CL171" s="35"/>
      <c r="CM171" s="35"/>
      <c r="CN171" s="35"/>
      <c r="CO171" s="35"/>
      <c r="CP171" s="35"/>
      <c r="CQ171" s="35"/>
      <c r="CR171" s="35"/>
      <c r="CS171" s="35"/>
      <c r="CT171" s="35"/>
      <c r="CU171" s="35"/>
      <c r="CV171" s="35"/>
      <c r="CW171" s="35"/>
      <c r="CX171" s="35"/>
      <c r="CY171" s="35"/>
      <c r="CZ171" s="35"/>
      <c r="DA171" s="35"/>
      <c r="DB171" s="35"/>
      <c r="DC171" s="35"/>
      <c r="DD171" s="35"/>
      <c r="DE171" s="35"/>
      <c r="DF171" s="35"/>
      <c r="DG171" s="35"/>
      <c r="DH171" s="35"/>
      <c r="DI171" s="35"/>
      <c r="DJ171" s="35"/>
      <c r="DK171" s="35"/>
      <c r="DL171" s="35"/>
      <c r="DM171" s="35"/>
      <c r="DN171" s="35"/>
      <c r="DO171" s="35"/>
      <c r="DP171" s="35"/>
      <c r="DQ171" s="35"/>
      <c r="DR171" s="35"/>
      <c r="DS171" s="35"/>
      <c r="DT171" s="35"/>
      <c r="DU171" s="35"/>
      <c r="DV171" s="35"/>
      <c r="DW171" s="35"/>
      <c r="DX171" s="35"/>
      <c r="DY171" s="35"/>
      <c r="DZ171" s="35"/>
      <c r="EA171" s="35"/>
      <c r="EB171" s="35"/>
      <c r="EC171" s="35"/>
      <c r="ED171" s="35"/>
      <c r="EE171" s="35"/>
      <c r="EF171" s="35"/>
      <c r="EG171" s="35"/>
      <c r="EH171" s="35"/>
      <c r="EI171" s="35"/>
      <c r="EJ171" s="35"/>
      <c r="EK171" s="35"/>
      <c r="EL171" s="35"/>
      <c r="EM171" s="35"/>
      <c r="EN171" s="35"/>
      <c r="EO171" s="35"/>
      <c r="EP171" s="35"/>
      <c r="EQ171" s="35"/>
      <c r="ER171" s="35"/>
      <c r="ES171" s="35"/>
      <c r="ET171" s="35"/>
      <c r="EU171" s="35"/>
      <c r="EV171" s="35"/>
      <c r="EW171" s="35"/>
      <c r="EX171" s="35"/>
      <c r="EY171" s="35"/>
      <c r="EZ171" s="35"/>
      <c r="FA171" s="35"/>
      <c r="FB171" s="35"/>
      <c r="FC171" s="35"/>
      <c r="FD171" s="35"/>
      <c r="FE171" s="35"/>
      <c r="FF171" s="35"/>
      <c r="FG171" s="35"/>
      <c r="FH171" s="35"/>
      <c r="FI171" s="35"/>
      <c r="FJ171" s="35"/>
      <c r="FK171" s="35"/>
      <c r="FL171" s="35"/>
      <c r="FM171" s="35"/>
      <c r="FN171" s="35"/>
      <c r="FO171" s="35"/>
      <c r="FP171" s="35"/>
      <c r="FQ171" s="35"/>
      <c r="FR171" s="35"/>
      <c r="FS171" s="35"/>
      <c r="FT171" s="35"/>
      <c r="FU171" s="35"/>
      <c r="FV171" s="35"/>
      <c r="FW171" s="35"/>
      <c r="FX171" s="35"/>
      <c r="FY171" s="35"/>
      <c r="FZ171" s="35"/>
      <c r="GA171" s="35"/>
      <c r="GB171" s="35"/>
      <c r="GC171" s="35"/>
      <c r="GD171" s="35"/>
      <c r="GE171" s="35"/>
      <c r="GF171" s="35"/>
      <c r="GG171" s="35"/>
      <c r="GH171" s="35"/>
      <c r="GI171" s="35"/>
      <c r="GJ171" s="35"/>
      <c r="GK171" s="35"/>
      <c r="GL171" s="35"/>
      <c r="GM171" s="35"/>
      <c r="GN171" s="35"/>
      <c r="GO171" s="35"/>
      <c r="GP171" s="35"/>
      <c r="GQ171" s="35"/>
      <c r="GR171" s="35"/>
      <c r="GS171" s="35"/>
      <c r="GT171" s="35"/>
      <c r="GU171" s="35"/>
      <c r="GV171" s="35"/>
      <c r="GW171" s="35"/>
      <c r="GX171" s="35"/>
      <c r="GY171" s="35"/>
      <c r="GZ171" s="35"/>
      <c r="HA171" s="35"/>
      <c r="HB171" s="35"/>
      <c r="HC171" s="35"/>
      <c r="HD171" s="35"/>
      <c r="HE171" s="35"/>
      <c r="HF171" s="35"/>
      <c r="HG171" s="35"/>
      <c r="HH171" s="35"/>
      <c r="HI171" s="35"/>
      <c r="HJ171" s="35"/>
      <c r="HK171" s="35"/>
      <c r="HL171" s="35"/>
      <c r="HM171" s="35"/>
      <c r="HN171" s="35"/>
      <c r="HO171" s="35"/>
      <c r="HP171" s="35"/>
      <c r="HQ171" s="35"/>
      <c r="HR171" s="35"/>
      <c r="HS171" s="35"/>
      <c r="HT171" s="35"/>
      <c r="HU171" s="35"/>
      <c r="HV171" s="35"/>
      <c r="HW171" s="35"/>
      <c r="HX171" s="35"/>
      <c r="HY171" s="35"/>
      <c r="HZ171" s="35"/>
      <c r="IA171" s="35"/>
      <c r="IB171" s="35"/>
      <c r="IC171" s="35"/>
      <c r="ID171" s="44"/>
      <c r="IE171" s="44"/>
      <c r="IF171" s="44"/>
      <c r="IG171" s="44"/>
      <c r="IH171" s="44"/>
      <c r="II171" s="44"/>
      <c r="IJ171" s="44"/>
      <c r="IK171" s="44"/>
      <c r="IL171" s="44"/>
      <c r="IM171" s="44"/>
      <c r="IN171" s="44"/>
      <c r="IO171" s="44"/>
      <c r="IP171" s="44"/>
      <c r="IQ171" s="44"/>
    </row>
    <row r="172" spans="1:251" s="3" customFormat="1" ht="14.25">
      <c r="A172" s="60"/>
      <c r="B172" s="60" t="s">
        <v>292</v>
      </c>
      <c r="C172" s="17">
        <v>2110507</v>
      </c>
      <c r="D172" s="17">
        <v>502</v>
      </c>
      <c r="E172" s="17">
        <v>2001</v>
      </c>
      <c r="F172" s="24">
        <v>5519</v>
      </c>
      <c r="G172" s="25">
        <f>ROUND(F172*8866/4270289,0)</f>
        <v>11</v>
      </c>
      <c r="H172" s="33"/>
      <c r="I172" s="36" t="s">
        <v>293</v>
      </c>
      <c r="ID172" s="43"/>
      <c r="IE172" s="43"/>
      <c r="IF172" s="43"/>
      <c r="IG172" s="43"/>
      <c r="IH172" s="43"/>
      <c r="II172" s="43"/>
      <c r="IJ172" s="43"/>
      <c r="IK172" s="43"/>
      <c r="IL172" s="43"/>
      <c r="IM172" s="43"/>
      <c r="IN172" s="43"/>
      <c r="IO172" s="43"/>
      <c r="IP172" s="43"/>
      <c r="IQ172" s="43"/>
    </row>
    <row r="173" spans="1:251" s="3" customFormat="1" ht="14.25">
      <c r="A173" s="60"/>
      <c r="B173" s="60"/>
      <c r="C173" s="17">
        <v>2110507</v>
      </c>
      <c r="D173" s="17">
        <v>502</v>
      </c>
      <c r="E173" s="17">
        <v>2001</v>
      </c>
      <c r="F173" s="24">
        <v>3891</v>
      </c>
      <c r="G173" s="25">
        <v>10</v>
      </c>
      <c r="H173" s="33"/>
      <c r="I173" s="36" t="s">
        <v>294</v>
      </c>
      <c r="ID173" s="43"/>
      <c r="IE173" s="43"/>
      <c r="IF173" s="43"/>
      <c r="IG173" s="43"/>
      <c r="IH173" s="43"/>
      <c r="II173" s="43"/>
      <c r="IJ173" s="43"/>
      <c r="IK173" s="43"/>
      <c r="IL173" s="43"/>
      <c r="IM173" s="43"/>
      <c r="IN173" s="43"/>
      <c r="IO173" s="43"/>
      <c r="IP173" s="43"/>
      <c r="IQ173" s="43"/>
    </row>
    <row r="174" spans="1:251" s="3" customFormat="1" ht="14.25">
      <c r="A174" s="60"/>
      <c r="B174" s="60"/>
      <c r="C174" s="17">
        <v>2110507</v>
      </c>
      <c r="D174" s="17">
        <v>502</v>
      </c>
      <c r="E174" s="17">
        <v>2001</v>
      </c>
      <c r="F174" s="24">
        <v>328</v>
      </c>
      <c r="G174" s="25">
        <v>10</v>
      </c>
      <c r="H174" s="33"/>
      <c r="I174" s="36" t="s">
        <v>295</v>
      </c>
      <c r="ID174" s="43"/>
      <c r="IE174" s="43"/>
      <c r="IF174" s="43"/>
      <c r="IG174" s="43"/>
      <c r="IH174" s="43"/>
      <c r="II174" s="43"/>
      <c r="IJ174" s="43"/>
      <c r="IK174" s="43"/>
      <c r="IL174" s="43"/>
      <c r="IM174" s="43"/>
      <c r="IN174" s="43"/>
      <c r="IO174" s="43"/>
      <c r="IP174" s="43"/>
      <c r="IQ174" s="43"/>
    </row>
    <row r="175" spans="1:251" s="4" customFormat="1" ht="14.25">
      <c r="A175" s="59" t="s">
        <v>296</v>
      </c>
      <c r="B175" s="12" t="s">
        <v>297</v>
      </c>
      <c r="C175" s="18"/>
      <c r="D175" s="18"/>
      <c r="E175" s="18"/>
      <c r="F175" s="19">
        <f>F176+F179+F183+F184+F187+F190+F195+F196+F197+F201+F204+F210</f>
        <v>911158</v>
      </c>
      <c r="G175" s="26">
        <f>G176+G179+G183+G184+G187+G190+G195+G196+G197+G201+G204+G210</f>
        <v>1933</v>
      </c>
      <c r="H175" s="39"/>
      <c r="I175" s="38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35"/>
      <c r="BZ175" s="35"/>
      <c r="CA175" s="35"/>
      <c r="CB175" s="35"/>
      <c r="CC175" s="35"/>
      <c r="CD175" s="35"/>
      <c r="CE175" s="35"/>
      <c r="CF175" s="35"/>
      <c r="CG175" s="35"/>
      <c r="CH175" s="35"/>
      <c r="CI175" s="35"/>
      <c r="CJ175" s="35"/>
      <c r="CK175" s="35"/>
      <c r="CL175" s="35"/>
      <c r="CM175" s="35"/>
      <c r="CN175" s="35"/>
      <c r="CO175" s="35"/>
      <c r="CP175" s="35"/>
      <c r="CQ175" s="35"/>
      <c r="CR175" s="35"/>
      <c r="CS175" s="35"/>
      <c r="CT175" s="35"/>
      <c r="CU175" s="35"/>
      <c r="CV175" s="35"/>
      <c r="CW175" s="35"/>
      <c r="CX175" s="35"/>
      <c r="CY175" s="35"/>
      <c r="CZ175" s="35"/>
      <c r="DA175" s="35"/>
      <c r="DB175" s="35"/>
      <c r="DC175" s="35"/>
      <c r="DD175" s="35"/>
      <c r="DE175" s="35"/>
      <c r="DF175" s="35"/>
      <c r="DG175" s="35"/>
      <c r="DH175" s="35"/>
      <c r="DI175" s="35"/>
      <c r="DJ175" s="35"/>
      <c r="DK175" s="35"/>
      <c r="DL175" s="35"/>
      <c r="DM175" s="35"/>
      <c r="DN175" s="35"/>
      <c r="DO175" s="35"/>
      <c r="DP175" s="35"/>
      <c r="DQ175" s="35"/>
      <c r="DR175" s="35"/>
      <c r="DS175" s="35"/>
      <c r="DT175" s="35"/>
      <c r="DU175" s="35"/>
      <c r="DV175" s="35"/>
      <c r="DW175" s="35"/>
      <c r="DX175" s="35"/>
      <c r="DY175" s="35"/>
      <c r="DZ175" s="35"/>
      <c r="EA175" s="35"/>
      <c r="EB175" s="35"/>
      <c r="EC175" s="35"/>
      <c r="ED175" s="35"/>
      <c r="EE175" s="35"/>
      <c r="EF175" s="35"/>
      <c r="EG175" s="35"/>
      <c r="EH175" s="35"/>
      <c r="EI175" s="35"/>
      <c r="EJ175" s="35"/>
      <c r="EK175" s="35"/>
      <c r="EL175" s="35"/>
      <c r="EM175" s="35"/>
      <c r="EN175" s="35"/>
      <c r="EO175" s="35"/>
      <c r="EP175" s="35"/>
      <c r="EQ175" s="35"/>
      <c r="ER175" s="35"/>
      <c r="ES175" s="35"/>
      <c r="ET175" s="35"/>
      <c r="EU175" s="35"/>
      <c r="EV175" s="35"/>
      <c r="EW175" s="35"/>
      <c r="EX175" s="35"/>
      <c r="EY175" s="35"/>
      <c r="EZ175" s="35"/>
      <c r="FA175" s="35"/>
      <c r="FB175" s="35"/>
      <c r="FC175" s="35"/>
      <c r="FD175" s="35"/>
      <c r="FE175" s="35"/>
      <c r="FF175" s="35"/>
      <c r="FG175" s="35"/>
      <c r="FH175" s="35"/>
      <c r="FI175" s="35"/>
      <c r="FJ175" s="35"/>
      <c r="FK175" s="35"/>
      <c r="FL175" s="35"/>
      <c r="FM175" s="35"/>
      <c r="FN175" s="35"/>
      <c r="FO175" s="35"/>
      <c r="FP175" s="35"/>
      <c r="FQ175" s="35"/>
      <c r="FR175" s="35"/>
      <c r="FS175" s="35"/>
      <c r="FT175" s="35"/>
      <c r="FU175" s="35"/>
      <c r="FV175" s="35"/>
      <c r="FW175" s="35"/>
      <c r="FX175" s="35"/>
      <c r="FY175" s="35"/>
      <c r="FZ175" s="35"/>
      <c r="GA175" s="35"/>
      <c r="GB175" s="35"/>
      <c r="GC175" s="35"/>
      <c r="GD175" s="35"/>
      <c r="GE175" s="35"/>
      <c r="GF175" s="35"/>
      <c r="GG175" s="35"/>
      <c r="GH175" s="35"/>
      <c r="GI175" s="35"/>
      <c r="GJ175" s="35"/>
      <c r="GK175" s="35"/>
      <c r="GL175" s="35"/>
      <c r="GM175" s="35"/>
      <c r="GN175" s="35"/>
      <c r="GO175" s="35"/>
      <c r="GP175" s="35"/>
      <c r="GQ175" s="35"/>
      <c r="GR175" s="35"/>
      <c r="GS175" s="35"/>
      <c r="GT175" s="35"/>
      <c r="GU175" s="35"/>
      <c r="GV175" s="35"/>
      <c r="GW175" s="35"/>
      <c r="GX175" s="35"/>
      <c r="GY175" s="35"/>
      <c r="GZ175" s="35"/>
      <c r="HA175" s="35"/>
      <c r="HB175" s="35"/>
      <c r="HC175" s="35"/>
      <c r="HD175" s="35"/>
      <c r="HE175" s="35"/>
      <c r="HF175" s="35"/>
      <c r="HG175" s="35"/>
      <c r="HH175" s="35"/>
      <c r="HI175" s="35"/>
      <c r="HJ175" s="35"/>
      <c r="HK175" s="35"/>
      <c r="HL175" s="35"/>
      <c r="HM175" s="35"/>
      <c r="HN175" s="35"/>
      <c r="HO175" s="35"/>
      <c r="HP175" s="35"/>
      <c r="HQ175" s="35"/>
      <c r="HR175" s="35"/>
      <c r="HS175" s="35"/>
      <c r="HT175" s="35"/>
      <c r="HU175" s="35"/>
      <c r="HV175" s="35"/>
      <c r="HW175" s="35"/>
      <c r="HX175" s="35"/>
      <c r="HY175" s="35"/>
      <c r="HZ175" s="35"/>
      <c r="IA175" s="35"/>
      <c r="IB175" s="35"/>
      <c r="IC175" s="35"/>
      <c r="ID175" s="44"/>
      <c r="IE175" s="44"/>
      <c r="IF175" s="44"/>
      <c r="IG175" s="44"/>
      <c r="IH175" s="44"/>
      <c r="II175" s="44"/>
      <c r="IJ175" s="44"/>
      <c r="IK175" s="44"/>
      <c r="IL175" s="44"/>
      <c r="IM175" s="44"/>
      <c r="IN175" s="44"/>
      <c r="IO175" s="44"/>
      <c r="IP175" s="44"/>
      <c r="IQ175" s="44"/>
    </row>
    <row r="176" spans="1:251" s="4" customFormat="1" ht="48">
      <c r="A176" s="59"/>
      <c r="B176" s="12" t="s">
        <v>298</v>
      </c>
      <c r="C176" s="12"/>
      <c r="D176" s="12"/>
      <c r="E176" s="12"/>
      <c r="F176" s="20">
        <f>F177+F178</f>
        <v>50587</v>
      </c>
      <c r="G176" s="21">
        <f>G177+G178</f>
        <v>105</v>
      </c>
      <c r="H176" s="40" t="s">
        <v>299</v>
      </c>
      <c r="I176" s="38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35"/>
      <c r="CB176" s="35"/>
      <c r="CC176" s="35"/>
      <c r="CD176" s="35"/>
      <c r="CE176" s="35"/>
      <c r="CF176" s="35"/>
      <c r="CG176" s="35"/>
      <c r="CH176" s="35"/>
      <c r="CI176" s="35"/>
      <c r="CJ176" s="35"/>
      <c r="CK176" s="35"/>
      <c r="CL176" s="35"/>
      <c r="CM176" s="35"/>
      <c r="CN176" s="35"/>
      <c r="CO176" s="35"/>
      <c r="CP176" s="35"/>
      <c r="CQ176" s="35"/>
      <c r="CR176" s="35"/>
      <c r="CS176" s="35"/>
      <c r="CT176" s="35"/>
      <c r="CU176" s="35"/>
      <c r="CV176" s="35"/>
      <c r="CW176" s="35"/>
      <c r="CX176" s="35"/>
      <c r="CY176" s="35"/>
      <c r="CZ176" s="35"/>
      <c r="DA176" s="35"/>
      <c r="DB176" s="35"/>
      <c r="DC176" s="35"/>
      <c r="DD176" s="35"/>
      <c r="DE176" s="35"/>
      <c r="DF176" s="35"/>
      <c r="DG176" s="35"/>
      <c r="DH176" s="35"/>
      <c r="DI176" s="35"/>
      <c r="DJ176" s="35"/>
      <c r="DK176" s="35"/>
      <c r="DL176" s="35"/>
      <c r="DM176" s="35"/>
      <c r="DN176" s="35"/>
      <c r="DO176" s="35"/>
      <c r="DP176" s="35"/>
      <c r="DQ176" s="35"/>
      <c r="DR176" s="35"/>
      <c r="DS176" s="35"/>
      <c r="DT176" s="35"/>
      <c r="DU176" s="35"/>
      <c r="DV176" s="35"/>
      <c r="DW176" s="35"/>
      <c r="DX176" s="35"/>
      <c r="DY176" s="35"/>
      <c r="DZ176" s="35"/>
      <c r="EA176" s="35"/>
      <c r="EB176" s="35"/>
      <c r="EC176" s="35"/>
      <c r="ED176" s="35"/>
      <c r="EE176" s="35"/>
      <c r="EF176" s="35"/>
      <c r="EG176" s="35"/>
      <c r="EH176" s="35"/>
      <c r="EI176" s="35"/>
      <c r="EJ176" s="35"/>
      <c r="EK176" s="35"/>
      <c r="EL176" s="35"/>
      <c r="EM176" s="35"/>
      <c r="EN176" s="35"/>
      <c r="EO176" s="35"/>
      <c r="EP176" s="35"/>
      <c r="EQ176" s="35"/>
      <c r="ER176" s="35"/>
      <c r="ES176" s="35"/>
      <c r="ET176" s="35"/>
      <c r="EU176" s="35"/>
      <c r="EV176" s="35"/>
      <c r="EW176" s="35"/>
      <c r="EX176" s="35"/>
      <c r="EY176" s="35"/>
      <c r="EZ176" s="35"/>
      <c r="FA176" s="35"/>
      <c r="FB176" s="35"/>
      <c r="FC176" s="35"/>
      <c r="FD176" s="35"/>
      <c r="FE176" s="35"/>
      <c r="FF176" s="35"/>
      <c r="FG176" s="35"/>
      <c r="FH176" s="35"/>
      <c r="FI176" s="35"/>
      <c r="FJ176" s="35"/>
      <c r="FK176" s="35"/>
      <c r="FL176" s="35"/>
      <c r="FM176" s="35"/>
      <c r="FN176" s="35"/>
      <c r="FO176" s="35"/>
      <c r="FP176" s="35"/>
      <c r="FQ176" s="35"/>
      <c r="FR176" s="35"/>
      <c r="FS176" s="35"/>
      <c r="FT176" s="35"/>
      <c r="FU176" s="35"/>
      <c r="FV176" s="35"/>
      <c r="FW176" s="35"/>
      <c r="FX176" s="35"/>
      <c r="FY176" s="35"/>
      <c r="FZ176" s="35"/>
      <c r="GA176" s="35"/>
      <c r="GB176" s="35"/>
      <c r="GC176" s="35"/>
      <c r="GD176" s="35"/>
      <c r="GE176" s="35"/>
      <c r="GF176" s="35"/>
      <c r="GG176" s="35"/>
      <c r="GH176" s="35"/>
      <c r="GI176" s="35"/>
      <c r="GJ176" s="35"/>
      <c r="GK176" s="35"/>
      <c r="GL176" s="35"/>
      <c r="GM176" s="35"/>
      <c r="GN176" s="35"/>
      <c r="GO176" s="35"/>
      <c r="GP176" s="35"/>
      <c r="GQ176" s="35"/>
      <c r="GR176" s="35"/>
      <c r="GS176" s="35"/>
      <c r="GT176" s="35"/>
      <c r="GU176" s="35"/>
      <c r="GV176" s="35"/>
      <c r="GW176" s="35"/>
      <c r="GX176" s="35"/>
      <c r="GY176" s="35"/>
      <c r="GZ176" s="35"/>
      <c r="HA176" s="35"/>
      <c r="HB176" s="35"/>
      <c r="HC176" s="35"/>
      <c r="HD176" s="35"/>
      <c r="HE176" s="35"/>
      <c r="HF176" s="35"/>
      <c r="HG176" s="35"/>
      <c r="HH176" s="35"/>
      <c r="HI176" s="35"/>
      <c r="HJ176" s="35"/>
      <c r="HK176" s="35"/>
      <c r="HL176" s="35"/>
      <c r="HM176" s="35"/>
      <c r="HN176" s="35"/>
      <c r="HO176" s="35"/>
      <c r="HP176" s="35"/>
      <c r="HQ176" s="35"/>
      <c r="HR176" s="35"/>
      <c r="HS176" s="35"/>
      <c r="HT176" s="35"/>
      <c r="HU176" s="35"/>
      <c r="HV176" s="35"/>
      <c r="HW176" s="35"/>
      <c r="HX176" s="35"/>
      <c r="HY176" s="35"/>
      <c r="HZ176" s="35"/>
      <c r="IA176" s="35"/>
      <c r="IB176" s="35"/>
      <c r="IC176" s="35"/>
      <c r="ID176" s="44"/>
      <c r="IE176" s="44"/>
      <c r="IF176" s="44"/>
      <c r="IG176" s="44"/>
      <c r="IH176" s="44"/>
      <c r="II176" s="44"/>
      <c r="IJ176" s="44"/>
      <c r="IK176" s="44"/>
      <c r="IL176" s="44"/>
      <c r="IM176" s="44"/>
      <c r="IN176" s="44"/>
      <c r="IO176" s="44"/>
      <c r="IP176" s="44"/>
      <c r="IQ176" s="44"/>
    </row>
    <row r="177" spans="1:251" s="3" customFormat="1" ht="14.25">
      <c r="A177" s="60"/>
      <c r="B177" s="60" t="s">
        <v>300</v>
      </c>
      <c r="C177" s="17">
        <v>2110507</v>
      </c>
      <c r="D177" s="17">
        <v>502</v>
      </c>
      <c r="E177" s="17">
        <v>2001</v>
      </c>
      <c r="F177" s="24">
        <v>13171</v>
      </c>
      <c r="G177" s="25">
        <f>ROUND(F177*8866/4270289,0)</f>
        <v>27</v>
      </c>
      <c r="H177" s="33"/>
      <c r="I177" s="36" t="s">
        <v>301</v>
      </c>
      <c r="ID177" s="43"/>
      <c r="IE177" s="43"/>
      <c r="IF177" s="43"/>
      <c r="IG177" s="43"/>
      <c r="IH177" s="43"/>
      <c r="II177" s="43"/>
      <c r="IJ177" s="43"/>
      <c r="IK177" s="43"/>
      <c r="IL177" s="43"/>
      <c r="IM177" s="43"/>
      <c r="IN177" s="43"/>
      <c r="IO177" s="43"/>
      <c r="IP177" s="43"/>
      <c r="IQ177" s="43"/>
    </row>
    <row r="178" spans="1:251" s="3" customFormat="1" ht="14.25">
      <c r="A178" s="60"/>
      <c r="B178" s="60"/>
      <c r="C178" s="17">
        <v>2110507</v>
      </c>
      <c r="D178" s="17">
        <v>502</v>
      </c>
      <c r="E178" s="17">
        <v>2001</v>
      </c>
      <c r="F178" s="24">
        <v>37416</v>
      </c>
      <c r="G178" s="25">
        <f>ROUND(F178*8866/4270289,0)</f>
        <v>78</v>
      </c>
      <c r="H178" s="33"/>
      <c r="I178" s="36" t="s">
        <v>302</v>
      </c>
      <c r="ID178" s="43"/>
      <c r="IE178" s="43"/>
      <c r="IF178" s="43"/>
      <c r="IG178" s="43"/>
      <c r="IH178" s="43"/>
      <c r="II178" s="43"/>
      <c r="IJ178" s="43"/>
      <c r="IK178" s="43"/>
      <c r="IL178" s="43"/>
      <c r="IM178" s="43"/>
      <c r="IN178" s="43"/>
      <c r="IO178" s="43"/>
      <c r="IP178" s="43"/>
      <c r="IQ178" s="43"/>
    </row>
    <row r="179" spans="1:251" s="4" customFormat="1" ht="48">
      <c r="A179" s="59"/>
      <c r="B179" s="12" t="s">
        <v>303</v>
      </c>
      <c r="C179" s="12"/>
      <c r="D179" s="12"/>
      <c r="E179" s="12"/>
      <c r="F179" s="20">
        <f>F180+F181+F182</f>
        <v>19193</v>
      </c>
      <c r="G179" s="21">
        <f>G180+G181+G182</f>
        <v>45</v>
      </c>
      <c r="H179" s="40" t="s">
        <v>304</v>
      </c>
      <c r="I179" s="38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  <c r="CK179" s="35"/>
      <c r="CL179" s="35"/>
      <c r="CM179" s="35"/>
      <c r="CN179" s="35"/>
      <c r="CO179" s="35"/>
      <c r="CP179" s="35"/>
      <c r="CQ179" s="35"/>
      <c r="CR179" s="35"/>
      <c r="CS179" s="35"/>
      <c r="CT179" s="35"/>
      <c r="CU179" s="35"/>
      <c r="CV179" s="35"/>
      <c r="CW179" s="35"/>
      <c r="CX179" s="35"/>
      <c r="CY179" s="35"/>
      <c r="CZ179" s="35"/>
      <c r="DA179" s="35"/>
      <c r="DB179" s="35"/>
      <c r="DC179" s="35"/>
      <c r="DD179" s="35"/>
      <c r="DE179" s="35"/>
      <c r="DF179" s="35"/>
      <c r="DG179" s="35"/>
      <c r="DH179" s="35"/>
      <c r="DI179" s="35"/>
      <c r="DJ179" s="35"/>
      <c r="DK179" s="35"/>
      <c r="DL179" s="35"/>
      <c r="DM179" s="35"/>
      <c r="DN179" s="35"/>
      <c r="DO179" s="35"/>
      <c r="DP179" s="35"/>
      <c r="DQ179" s="35"/>
      <c r="DR179" s="35"/>
      <c r="DS179" s="35"/>
      <c r="DT179" s="35"/>
      <c r="DU179" s="35"/>
      <c r="DV179" s="35"/>
      <c r="DW179" s="35"/>
      <c r="DX179" s="35"/>
      <c r="DY179" s="35"/>
      <c r="DZ179" s="35"/>
      <c r="EA179" s="35"/>
      <c r="EB179" s="35"/>
      <c r="EC179" s="35"/>
      <c r="ED179" s="35"/>
      <c r="EE179" s="35"/>
      <c r="EF179" s="35"/>
      <c r="EG179" s="35"/>
      <c r="EH179" s="35"/>
      <c r="EI179" s="35"/>
      <c r="EJ179" s="35"/>
      <c r="EK179" s="35"/>
      <c r="EL179" s="35"/>
      <c r="EM179" s="35"/>
      <c r="EN179" s="35"/>
      <c r="EO179" s="35"/>
      <c r="EP179" s="35"/>
      <c r="EQ179" s="35"/>
      <c r="ER179" s="35"/>
      <c r="ES179" s="35"/>
      <c r="ET179" s="35"/>
      <c r="EU179" s="35"/>
      <c r="EV179" s="35"/>
      <c r="EW179" s="35"/>
      <c r="EX179" s="35"/>
      <c r="EY179" s="35"/>
      <c r="EZ179" s="35"/>
      <c r="FA179" s="35"/>
      <c r="FB179" s="35"/>
      <c r="FC179" s="35"/>
      <c r="FD179" s="35"/>
      <c r="FE179" s="35"/>
      <c r="FF179" s="35"/>
      <c r="FG179" s="35"/>
      <c r="FH179" s="35"/>
      <c r="FI179" s="35"/>
      <c r="FJ179" s="35"/>
      <c r="FK179" s="35"/>
      <c r="FL179" s="35"/>
      <c r="FM179" s="35"/>
      <c r="FN179" s="35"/>
      <c r="FO179" s="35"/>
      <c r="FP179" s="35"/>
      <c r="FQ179" s="35"/>
      <c r="FR179" s="35"/>
      <c r="FS179" s="35"/>
      <c r="FT179" s="35"/>
      <c r="FU179" s="35"/>
      <c r="FV179" s="35"/>
      <c r="FW179" s="35"/>
      <c r="FX179" s="35"/>
      <c r="FY179" s="35"/>
      <c r="FZ179" s="35"/>
      <c r="GA179" s="35"/>
      <c r="GB179" s="35"/>
      <c r="GC179" s="35"/>
      <c r="GD179" s="35"/>
      <c r="GE179" s="35"/>
      <c r="GF179" s="35"/>
      <c r="GG179" s="35"/>
      <c r="GH179" s="35"/>
      <c r="GI179" s="35"/>
      <c r="GJ179" s="35"/>
      <c r="GK179" s="35"/>
      <c r="GL179" s="35"/>
      <c r="GM179" s="35"/>
      <c r="GN179" s="35"/>
      <c r="GO179" s="35"/>
      <c r="GP179" s="35"/>
      <c r="GQ179" s="35"/>
      <c r="GR179" s="35"/>
      <c r="GS179" s="35"/>
      <c r="GT179" s="35"/>
      <c r="GU179" s="35"/>
      <c r="GV179" s="35"/>
      <c r="GW179" s="35"/>
      <c r="GX179" s="35"/>
      <c r="GY179" s="35"/>
      <c r="GZ179" s="35"/>
      <c r="HA179" s="35"/>
      <c r="HB179" s="35"/>
      <c r="HC179" s="35"/>
      <c r="HD179" s="35"/>
      <c r="HE179" s="35"/>
      <c r="HF179" s="35"/>
      <c r="HG179" s="35"/>
      <c r="HH179" s="35"/>
      <c r="HI179" s="35"/>
      <c r="HJ179" s="35"/>
      <c r="HK179" s="35"/>
      <c r="HL179" s="35"/>
      <c r="HM179" s="35"/>
      <c r="HN179" s="35"/>
      <c r="HO179" s="35"/>
      <c r="HP179" s="35"/>
      <c r="HQ179" s="35"/>
      <c r="HR179" s="35"/>
      <c r="HS179" s="35"/>
      <c r="HT179" s="35"/>
      <c r="HU179" s="35"/>
      <c r="HV179" s="35"/>
      <c r="HW179" s="35"/>
      <c r="HX179" s="35"/>
      <c r="HY179" s="35"/>
      <c r="HZ179" s="35"/>
      <c r="IA179" s="35"/>
      <c r="IB179" s="35"/>
      <c r="IC179" s="35"/>
      <c r="ID179" s="44"/>
      <c r="IE179" s="44"/>
      <c r="IF179" s="44"/>
      <c r="IG179" s="44"/>
      <c r="IH179" s="44"/>
      <c r="II179" s="44"/>
      <c r="IJ179" s="44"/>
      <c r="IK179" s="44"/>
      <c r="IL179" s="44"/>
      <c r="IM179" s="44"/>
      <c r="IN179" s="44"/>
      <c r="IO179" s="44"/>
      <c r="IP179" s="44"/>
      <c r="IQ179" s="44"/>
    </row>
    <row r="180" spans="1:251" s="3" customFormat="1" ht="14.25">
      <c r="A180" s="60"/>
      <c r="B180" s="60" t="s">
        <v>305</v>
      </c>
      <c r="C180" s="17">
        <v>2110507</v>
      </c>
      <c r="D180" s="17">
        <v>502</v>
      </c>
      <c r="E180" s="17">
        <v>2001</v>
      </c>
      <c r="F180" s="24">
        <v>12122</v>
      </c>
      <c r="G180" s="25">
        <f>ROUND(F180*8866/4270289,0)</f>
        <v>25</v>
      </c>
      <c r="H180" s="33"/>
      <c r="I180" s="36" t="s">
        <v>306</v>
      </c>
      <c r="ID180" s="43"/>
      <c r="IE180" s="43"/>
      <c r="IF180" s="43"/>
      <c r="IG180" s="43"/>
      <c r="IH180" s="43"/>
      <c r="II180" s="43"/>
      <c r="IJ180" s="43"/>
      <c r="IK180" s="43"/>
      <c r="IL180" s="43"/>
      <c r="IM180" s="43"/>
      <c r="IN180" s="43"/>
      <c r="IO180" s="43"/>
      <c r="IP180" s="43"/>
      <c r="IQ180" s="43"/>
    </row>
    <row r="181" spans="1:251" s="3" customFormat="1" ht="14.25">
      <c r="A181" s="60"/>
      <c r="B181" s="60"/>
      <c r="C181" s="17">
        <v>2110507</v>
      </c>
      <c r="D181" s="17">
        <v>502</v>
      </c>
      <c r="E181" s="17">
        <v>2001</v>
      </c>
      <c r="F181" s="24">
        <v>4461</v>
      </c>
      <c r="G181" s="25">
        <f>ROUND(F181*9787/4397377,0)</f>
        <v>10</v>
      </c>
      <c r="H181" s="33"/>
      <c r="I181" s="36" t="s">
        <v>307</v>
      </c>
      <c r="ID181" s="43"/>
      <c r="IE181" s="43"/>
      <c r="IF181" s="43"/>
      <c r="IG181" s="43"/>
      <c r="IH181" s="43"/>
      <c r="II181" s="43"/>
      <c r="IJ181" s="43"/>
      <c r="IK181" s="43"/>
      <c r="IL181" s="43"/>
      <c r="IM181" s="43"/>
      <c r="IN181" s="43"/>
      <c r="IO181" s="43"/>
      <c r="IP181" s="43"/>
      <c r="IQ181" s="43"/>
    </row>
    <row r="182" spans="1:251" s="3" customFormat="1" ht="14.25">
      <c r="A182" s="60"/>
      <c r="B182" s="60"/>
      <c r="C182" s="17">
        <v>2110507</v>
      </c>
      <c r="D182" s="17">
        <v>502</v>
      </c>
      <c r="E182" s="17">
        <v>2001</v>
      </c>
      <c r="F182" s="24">
        <v>2610</v>
      </c>
      <c r="G182" s="25">
        <v>10</v>
      </c>
      <c r="H182" s="33"/>
      <c r="I182" s="36" t="s">
        <v>37</v>
      </c>
      <c r="ID182" s="43"/>
      <c r="IE182" s="43"/>
      <c r="IF182" s="43"/>
      <c r="IG182" s="43"/>
      <c r="IH182" s="43"/>
      <c r="II182" s="43"/>
      <c r="IJ182" s="43"/>
      <c r="IK182" s="43"/>
      <c r="IL182" s="43"/>
      <c r="IM182" s="43"/>
      <c r="IN182" s="43"/>
      <c r="IO182" s="43"/>
      <c r="IP182" s="43"/>
      <c r="IQ182" s="43"/>
    </row>
    <row r="183" spans="1:251" s="3" customFormat="1" ht="48">
      <c r="A183" s="60"/>
      <c r="B183" s="16" t="s">
        <v>308</v>
      </c>
      <c r="C183" s="17">
        <v>2110507</v>
      </c>
      <c r="D183" s="17">
        <v>502</v>
      </c>
      <c r="E183" s="17">
        <v>2001</v>
      </c>
      <c r="F183" s="24">
        <v>16</v>
      </c>
      <c r="G183" s="25">
        <v>10</v>
      </c>
      <c r="H183" s="33" t="s">
        <v>309</v>
      </c>
      <c r="I183" s="22" t="s">
        <v>310</v>
      </c>
      <c r="ID183" s="43"/>
      <c r="IE183" s="43"/>
      <c r="IF183" s="43"/>
      <c r="IG183" s="43"/>
      <c r="IH183" s="43"/>
      <c r="II183" s="43"/>
      <c r="IJ183" s="43"/>
      <c r="IK183" s="43"/>
      <c r="IL183" s="43"/>
      <c r="IM183" s="43"/>
      <c r="IN183" s="43"/>
      <c r="IO183" s="43"/>
      <c r="IP183" s="43"/>
      <c r="IQ183" s="43"/>
    </row>
    <row r="184" spans="1:251" s="4" customFormat="1" ht="48">
      <c r="A184" s="59"/>
      <c r="B184" s="12" t="s">
        <v>311</v>
      </c>
      <c r="C184" s="12"/>
      <c r="D184" s="12"/>
      <c r="E184" s="12"/>
      <c r="F184" s="20">
        <f>F185+F186</f>
        <v>173215</v>
      </c>
      <c r="G184" s="21">
        <f>G185+G186</f>
        <v>360</v>
      </c>
      <c r="H184" s="39" t="s">
        <v>312</v>
      </c>
      <c r="I184" s="34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35"/>
      <c r="CE184" s="35"/>
      <c r="CF184" s="35"/>
      <c r="CG184" s="35"/>
      <c r="CH184" s="35"/>
      <c r="CI184" s="35"/>
      <c r="CJ184" s="35"/>
      <c r="CK184" s="35"/>
      <c r="CL184" s="35"/>
      <c r="CM184" s="35"/>
      <c r="CN184" s="35"/>
      <c r="CO184" s="35"/>
      <c r="CP184" s="35"/>
      <c r="CQ184" s="35"/>
      <c r="CR184" s="35"/>
      <c r="CS184" s="35"/>
      <c r="CT184" s="35"/>
      <c r="CU184" s="35"/>
      <c r="CV184" s="35"/>
      <c r="CW184" s="35"/>
      <c r="CX184" s="35"/>
      <c r="CY184" s="35"/>
      <c r="CZ184" s="35"/>
      <c r="DA184" s="35"/>
      <c r="DB184" s="35"/>
      <c r="DC184" s="35"/>
      <c r="DD184" s="35"/>
      <c r="DE184" s="35"/>
      <c r="DF184" s="35"/>
      <c r="DG184" s="35"/>
      <c r="DH184" s="35"/>
      <c r="DI184" s="35"/>
      <c r="DJ184" s="35"/>
      <c r="DK184" s="35"/>
      <c r="DL184" s="35"/>
      <c r="DM184" s="35"/>
      <c r="DN184" s="35"/>
      <c r="DO184" s="35"/>
      <c r="DP184" s="35"/>
      <c r="DQ184" s="35"/>
      <c r="DR184" s="35"/>
      <c r="DS184" s="35"/>
      <c r="DT184" s="35"/>
      <c r="DU184" s="35"/>
      <c r="DV184" s="35"/>
      <c r="DW184" s="35"/>
      <c r="DX184" s="35"/>
      <c r="DY184" s="35"/>
      <c r="DZ184" s="35"/>
      <c r="EA184" s="35"/>
      <c r="EB184" s="35"/>
      <c r="EC184" s="35"/>
      <c r="ED184" s="35"/>
      <c r="EE184" s="35"/>
      <c r="EF184" s="35"/>
      <c r="EG184" s="35"/>
      <c r="EH184" s="35"/>
      <c r="EI184" s="35"/>
      <c r="EJ184" s="35"/>
      <c r="EK184" s="35"/>
      <c r="EL184" s="35"/>
      <c r="EM184" s="35"/>
      <c r="EN184" s="35"/>
      <c r="EO184" s="35"/>
      <c r="EP184" s="35"/>
      <c r="EQ184" s="35"/>
      <c r="ER184" s="35"/>
      <c r="ES184" s="35"/>
      <c r="ET184" s="35"/>
      <c r="EU184" s="35"/>
      <c r="EV184" s="35"/>
      <c r="EW184" s="35"/>
      <c r="EX184" s="35"/>
      <c r="EY184" s="35"/>
      <c r="EZ184" s="35"/>
      <c r="FA184" s="35"/>
      <c r="FB184" s="35"/>
      <c r="FC184" s="35"/>
      <c r="FD184" s="35"/>
      <c r="FE184" s="35"/>
      <c r="FF184" s="35"/>
      <c r="FG184" s="35"/>
      <c r="FH184" s="35"/>
      <c r="FI184" s="35"/>
      <c r="FJ184" s="35"/>
      <c r="FK184" s="35"/>
      <c r="FL184" s="35"/>
      <c r="FM184" s="35"/>
      <c r="FN184" s="35"/>
      <c r="FO184" s="35"/>
      <c r="FP184" s="35"/>
      <c r="FQ184" s="35"/>
      <c r="FR184" s="35"/>
      <c r="FS184" s="35"/>
      <c r="FT184" s="35"/>
      <c r="FU184" s="35"/>
      <c r="FV184" s="35"/>
      <c r="FW184" s="35"/>
      <c r="FX184" s="35"/>
      <c r="FY184" s="35"/>
      <c r="FZ184" s="35"/>
      <c r="GA184" s="35"/>
      <c r="GB184" s="35"/>
      <c r="GC184" s="35"/>
      <c r="GD184" s="35"/>
      <c r="GE184" s="35"/>
      <c r="GF184" s="35"/>
      <c r="GG184" s="35"/>
      <c r="GH184" s="35"/>
      <c r="GI184" s="35"/>
      <c r="GJ184" s="35"/>
      <c r="GK184" s="35"/>
      <c r="GL184" s="35"/>
      <c r="GM184" s="35"/>
      <c r="GN184" s="35"/>
      <c r="GO184" s="35"/>
      <c r="GP184" s="35"/>
      <c r="GQ184" s="35"/>
      <c r="GR184" s="35"/>
      <c r="GS184" s="35"/>
      <c r="GT184" s="35"/>
      <c r="GU184" s="35"/>
      <c r="GV184" s="35"/>
      <c r="GW184" s="35"/>
      <c r="GX184" s="35"/>
      <c r="GY184" s="35"/>
      <c r="GZ184" s="35"/>
      <c r="HA184" s="35"/>
      <c r="HB184" s="35"/>
      <c r="HC184" s="35"/>
      <c r="HD184" s="35"/>
      <c r="HE184" s="35"/>
      <c r="HF184" s="35"/>
      <c r="HG184" s="35"/>
      <c r="HH184" s="35"/>
      <c r="HI184" s="35"/>
      <c r="HJ184" s="35"/>
      <c r="HK184" s="35"/>
      <c r="HL184" s="35"/>
      <c r="HM184" s="35"/>
      <c r="HN184" s="35"/>
      <c r="HO184" s="35"/>
      <c r="HP184" s="35"/>
      <c r="HQ184" s="35"/>
      <c r="HR184" s="35"/>
      <c r="HS184" s="35"/>
      <c r="HT184" s="35"/>
      <c r="HU184" s="35"/>
      <c r="HV184" s="35"/>
      <c r="HW184" s="35"/>
      <c r="HX184" s="35"/>
      <c r="HY184" s="35"/>
      <c r="HZ184" s="35"/>
      <c r="IA184" s="35"/>
      <c r="IB184" s="35"/>
      <c r="IC184" s="35"/>
      <c r="ID184" s="44"/>
      <c r="IE184" s="44"/>
      <c r="IF184" s="44"/>
      <c r="IG184" s="44"/>
      <c r="IH184" s="44"/>
      <c r="II184" s="44"/>
      <c r="IJ184" s="44"/>
      <c r="IK184" s="44"/>
      <c r="IL184" s="44"/>
      <c r="IM184" s="44"/>
      <c r="IN184" s="44"/>
      <c r="IO184" s="44"/>
      <c r="IP184" s="44"/>
      <c r="IQ184" s="44"/>
    </row>
    <row r="185" spans="1:251" s="3" customFormat="1" ht="14.25">
      <c r="A185" s="60"/>
      <c r="B185" s="60" t="s">
        <v>313</v>
      </c>
      <c r="C185" s="17">
        <v>2110507</v>
      </c>
      <c r="D185" s="17">
        <v>502</v>
      </c>
      <c r="E185" s="17">
        <v>2001</v>
      </c>
      <c r="F185" s="24">
        <v>148779</v>
      </c>
      <c r="G185" s="25">
        <f>ROUND(F185*8866/4270289,0)</f>
        <v>309</v>
      </c>
      <c r="H185" s="33"/>
      <c r="I185" s="36" t="s">
        <v>314</v>
      </c>
      <c r="ID185" s="43"/>
      <c r="IE185" s="43"/>
      <c r="IF185" s="43"/>
      <c r="IG185" s="43"/>
      <c r="IH185" s="43"/>
      <c r="II185" s="43"/>
      <c r="IJ185" s="43"/>
      <c r="IK185" s="43"/>
      <c r="IL185" s="43"/>
      <c r="IM185" s="43"/>
      <c r="IN185" s="43"/>
      <c r="IO185" s="43"/>
      <c r="IP185" s="43"/>
      <c r="IQ185" s="43"/>
    </row>
    <row r="186" spans="1:251" s="3" customFormat="1" ht="14.25">
      <c r="A186" s="60"/>
      <c r="B186" s="60"/>
      <c r="C186" s="17">
        <v>2110507</v>
      </c>
      <c r="D186" s="17">
        <v>502</v>
      </c>
      <c r="E186" s="17">
        <v>2001</v>
      </c>
      <c r="F186" s="24">
        <v>24436</v>
      </c>
      <c r="G186" s="25">
        <f>ROUND(F186*8866/4270289,0)</f>
        <v>51</v>
      </c>
      <c r="H186" s="33"/>
      <c r="I186" s="36" t="s">
        <v>315</v>
      </c>
      <c r="ID186" s="43"/>
      <c r="IE186" s="43"/>
      <c r="IF186" s="43"/>
      <c r="IG186" s="43"/>
      <c r="IH186" s="43"/>
      <c r="II186" s="43"/>
      <c r="IJ186" s="43"/>
      <c r="IK186" s="43"/>
      <c r="IL186" s="43"/>
      <c r="IM186" s="43"/>
      <c r="IN186" s="43"/>
      <c r="IO186" s="43"/>
      <c r="IP186" s="43"/>
      <c r="IQ186" s="43"/>
    </row>
    <row r="187" spans="1:251" s="4" customFormat="1" ht="48">
      <c r="A187" s="59"/>
      <c r="B187" s="12" t="s">
        <v>316</v>
      </c>
      <c r="C187" s="12"/>
      <c r="D187" s="12"/>
      <c r="E187" s="12"/>
      <c r="F187" s="20">
        <f>F188+F189</f>
        <v>136809</v>
      </c>
      <c r="G187" s="21">
        <f>G188+G189</f>
        <v>284</v>
      </c>
      <c r="H187" s="40" t="s">
        <v>317</v>
      </c>
      <c r="I187" s="38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5"/>
      <c r="BX187" s="35"/>
      <c r="BY187" s="35"/>
      <c r="BZ187" s="35"/>
      <c r="CA187" s="35"/>
      <c r="CB187" s="35"/>
      <c r="CC187" s="35"/>
      <c r="CD187" s="35"/>
      <c r="CE187" s="35"/>
      <c r="CF187" s="35"/>
      <c r="CG187" s="35"/>
      <c r="CH187" s="35"/>
      <c r="CI187" s="35"/>
      <c r="CJ187" s="35"/>
      <c r="CK187" s="35"/>
      <c r="CL187" s="35"/>
      <c r="CM187" s="35"/>
      <c r="CN187" s="35"/>
      <c r="CO187" s="35"/>
      <c r="CP187" s="35"/>
      <c r="CQ187" s="35"/>
      <c r="CR187" s="35"/>
      <c r="CS187" s="35"/>
      <c r="CT187" s="35"/>
      <c r="CU187" s="35"/>
      <c r="CV187" s="35"/>
      <c r="CW187" s="35"/>
      <c r="CX187" s="35"/>
      <c r="CY187" s="35"/>
      <c r="CZ187" s="35"/>
      <c r="DA187" s="35"/>
      <c r="DB187" s="35"/>
      <c r="DC187" s="35"/>
      <c r="DD187" s="35"/>
      <c r="DE187" s="35"/>
      <c r="DF187" s="35"/>
      <c r="DG187" s="35"/>
      <c r="DH187" s="35"/>
      <c r="DI187" s="35"/>
      <c r="DJ187" s="35"/>
      <c r="DK187" s="35"/>
      <c r="DL187" s="35"/>
      <c r="DM187" s="35"/>
      <c r="DN187" s="35"/>
      <c r="DO187" s="35"/>
      <c r="DP187" s="35"/>
      <c r="DQ187" s="35"/>
      <c r="DR187" s="35"/>
      <c r="DS187" s="35"/>
      <c r="DT187" s="35"/>
      <c r="DU187" s="35"/>
      <c r="DV187" s="35"/>
      <c r="DW187" s="35"/>
      <c r="DX187" s="35"/>
      <c r="DY187" s="35"/>
      <c r="DZ187" s="35"/>
      <c r="EA187" s="35"/>
      <c r="EB187" s="35"/>
      <c r="EC187" s="35"/>
      <c r="ED187" s="35"/>
      <c r="EE187" s="35"/>
      <c r="EF187" s="35"/>
      <c r="EG187" s="35"/>
      <c r="EH187" s="35"/>
      <c r="EI187" s="35"/>
      <c r="EJ187" s="35"/>
      <c r="EK187" s="35"/>
      <c r="EL187" s="35"/>
      <c r="EM187" s="35"/>
      <c r="EN187" s="35"/>
      <c r="EO187" s="35"/>
      <c r="EP187" s="35"/>
      <c r="EQ187" s="35"/>
      <c r="ER187" s="35"/>
      <c r="ES187" s="35"/>
      <c r="ET187" s="35"/>
      <c r="EU187" s="35"/>
      <c r="EV187" s="35"/>
      <c r="EW187" s="35"/>
      <c r="EX187" s="35"/>
      <c r="EY187" s="35"/>
      <c r="EZ187" s="35"/>
      <c r="FA187" s="35"/>
      <c r="FB187" s="35"/>
      <c r="FC187" s="35"/>
      <c r="FD187" s="35"/>
      <c r="FE187" s="35"/>
      <c r="FF187" s="35"/>
      <c r="FG187" s="35"/>
      <c r="FH187" s="35"/>
      <c r="FI187" s="35"/>
      <c r="FJ187" s="35"/>
      <c r="FK187" s="35"/>
      <c r="FL187" s="35"/>
      <c r="FM187" s="35"/>
      <c r="FN187" s="35"/>
      <c r="FO187" s="35"/>
      <c r="FP187" s="35"/>
      <c r="FQ187" s="35"/>
      <c r="FR187" s="35"/>
      <c r="FS187" s="35"/>
      <c r="FT187" s="35"/>
      <c r="FU187" s="35"/>
      <c r="FV187" s="35"/>
      <c r="FW187" s="35"/>
      <c r="FX187" s="35"/>
      <c r="FY187" s="35"/>
      <c r="FZ187" s="35"/>
      <c r="GA187" s="35"/>
      <c r="GB187" s="35"/>
      <c r="GC187" s="35"/>
      <c r="GD187" s="35"/>
      <c r="GE187" s="35"/>
      <c r="GF187" s="35"/>
      <c r="GG187" s="35"/>
      <c r="GH187" s="35"/>
      <c r="GI187" s="35"/>
      <c r="GJ187" s="35"/>
      <c r="GK187" s="35"/>
      <c r="GL187" s="35"/>
      <c r="GM187" s="35"/>
      <c r="GN187" s="35"/>
      <c r="GO187" s="35"/>
      <c r="GP187" s="35"/>
      <c r="GQ187" s="35"/>
      <c r="GR187" s="35"/>
      <c r="GS187" s="35"/>
      <c r="GT187" s="35"/>
      <c r="GU187" s="35"/>
      <c r="GV187" s="35"/>
      <c r="GW187" s="35"/>
      <c r="GX187" s="35"/>
      <c r="GY187" s="35"/>
      <c r="GZ187" s="35"/>
      <c r="HA187" s="35"/>
      <c r="HB187" s="35"/>
      <c r="HC187" s="35"/>
      <c r="HD187" s="35"/>
      <c r="HE187" s="35"/>
      <c r="HF187" s="35"/>
      <c r="HG187" s="35"/>
      <c r="HH187" s="35"/>
      <c r="HI187" s="35"/>
      <c r="HJ187" s="35"/>
      <c r="HK187" s="35"/>
      <c r="HL187" s="35"/>
      <c r="HM187" s="35"/>
      <c r="HN187" s="35"/>
      <c r="HO187" s="35"/>
      <c r="HP187" s="35"/>
      <c r="HQ187" s="35"/>
      <c r="HR187" s="35"/>
      <c r="HS187" s="35"/>
      <c r="HT187" s="35"/>
      <c r="HU187" s="35"/>
      <c r="HV187" s="35"/>
      <c r="HW187" s="35"/>
      <c r="HX187" s="35"/>
      <c r="HY187" s="35"/>
      <c r="HZ187" s="35"/>
      <c r="IA187" s="35"/>
      <c r="IB187" s="35"/>
      <c r="IC187" s="35"/>
      <c r="ID187" s="44"/>
      <c r="IE187" s="44"/>
      <c r="IF187" s="44"/>
      <c r="IG187" s="44"/>
      <c r="IH187" s="44"/>
      <c r="II187" s="44"/>
      <c r="IJ187" s="44"/>
      <c r="IK187" s="44"/>
      <c r="IL187" s="44"/>
      <c r="IM187" s="44"/>
      <c r="IN187" s="44"/>
      <c r="IO187" s="44"/>
      <c r="IP187" s="44"/>
      <c r="IQ187" s="44"/>
    </row>
    <row r="188" spans="1:251" s="3" customFormat="1" ht="14.25">
      <c r="A188" s="60"/>
      <c r="B188" s="60" t="s">
        <v>318</v>
      </c>
      <c r="C188" s="17">
        <v>2110507</v>
      </c>
      <c r="D188" s="17">
        <v>502</v>
      </c>
      <c r="E188" s="17">
        <v>2001</v>
      </c>
      <c r="F188" s="24">
        <v>12552</v>
      </c>
      <c r="G188" s="25">
        <f>ROUND(F188*8866/4270289,0)</f>
        <v>26</v>
      </c>
      <c r="H188" s="33"/>
      <c r="I188" s="36" t="s">
        <v>131</v>
      </c>
      <c r="ID188" s="43"/>
      <c r="IE188" s="43"/>
      <c r="IF188" s="43"/>
      <c r="IG188" s="43"/>
      <c r="IH188" s="43"/>
      <c r="II188" s="43"/>
      <c r="IJ188" s="43"/>
      <c r="IK188" s="43"/>
      <c r="IL188" s="43"/>
      <c r="IM188" s="43"/>
      <c r="IN188" s="43"/>
      <c r="IO188" s="43"/>
      <c r="IP188" s="43"/>
      <c r="IQ188" s="43"/>
    </row>
    <row r="189" spans="1:251" s="3" customFormat="1" ht="14.25">
      <c r="A189" s="60"/>
      <c r="B189" s="60"/>
      <c r="C189" s="17">
        <v>2110507</v>
      </c>
      <c r="D189" s="17">
        <v>502</v>
      </c>
      <c r="E189" s="17">
        <v>2001</v>
      </c>
      <c r="F189" s="24">
        <v>124257</v>
      </c>
      <c r="G189" s="25">
        <f>ROUND(F189*8866/4270289,0)</f>
        <v>258</v>
      </c>
      <c r="H189" s="33"/>
      <c r="I189" s="36" t="s">
        <v>319</v>
      </c>
      <c r="ID189" s="43"/>
      <c r="IE189" s="43"/>
      <c r="IF189" s="43"/>
      <c r="IG189" s="43"/>
      <c r="IH189" s="43"/>
      <c r="II189" s="43"/>
      <c r="IJ189" s="43"/>
      <c r="IK189" s="43"/>
      <c r="IL189" s="43"/>
      <c r="IM189" s="43"/>
      <c r="IN189" s="43"/>
      <c r="IO189" s="43"/>
      <c r="IP189" s="43"/>
      <c r="IQ189" s="43"/>
    </row>
    <row r="190" spans="1:251" s="4" customFormat="1" ht="48">
      <c r="A190" s="59"/>
      <c r="B190" s="12" t="s">
        <v>320</v>
      </c>
      <c r="C190" s="12"/>
      <c r="D190" s="12"/>
      <c r="E190" s="12"/>
      <c r="F190" s="20">
        <f>SUM(F191:F194)</f>
        <v>21943</v>
      </c>
      <c r="G190" s="21">
        <f>SUM(G191:G194)</f>
        <v>56</v>
      </c>
      <c r="H190" s="40" t="s">
        <v>321</v>
      </c>
      <c r="I190" s="38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  <c r="CA190" s="35"/>
      <c r="CB190" s="35"/>
      <c r="CC190" s="35"/>
      <c r="CD190" s="35"/>
      <c r="CE190" s="35"/>
      <c r="CF190" s="35"/>
      <c r="CG190" s="35"/>
      <c r="CH190" s="35"/>
      <c r="CI190" s="35"/>
      <c r="CJ190" s="35"/>
      <c r="CK190" s="35"/>
      <c r="CL190" s="35"/>
      <c r="CM190" s="35"/>
      <c r="CN190" s="35"/>
      <c r="CO190" s="35"/>
      <c r="CP190" s="35"/>
      <c r="CQ190" s="35"/>
      <c r="CR190" s="35"/>
      <c r="CS190" s="35"/>
      <c r="CT190" s="35"/>
      <c r="CU190" s="35"/>
      <c r="CV190" s="35"/>
      <c r="CW190" s="35"/>
      <c r="CX190" s="35"/>
      <c r="CY190" s="35"/>
      <c r="CZ190" s="35"/>
      <c r="DA190" s="35"/>
      <c r="DB190" s="35"/>
      <c r="DC190" s="35"/>
      <c r="DD190" s="35"/>
      <c r="DE190" s="35"/>
      <c r="DF190" s="35"/>
      <c r="DG190" s="35"/>
      <c r="DH190" s="35"/>
      <c r="DI190" s="35"/>
      <c r="DJ190" s="35"/>
      <c r="DK190" s="35"/>
      <c r="DL190" s="35"/>
      <c r="DM190" s="35"/>
      <c r="DN190" s="35"/>
      <c r="DO190" s="35"/>
      <c r="DP190" s="35"/>
      <c r="DQ190" s="35"/>
      <c r="DR190" s="35"/>
      <c r="DS190" s="35"/>
      <c r="DT190" s="35"/>
      <c r="DU190" s="35"/>
      <c r="DV190" s="35"/>
      <c r="DW190" s="35"/>
      <c r="DX190" s="35"/>
      <c r="DY190" s="35"/>
      <c r="DZ190" s="35"/>
      <c r="EA190" s="35"/>
      <c r="EB190" s="35"/>
      <c r="EC190" s="35"/>
      <c r="ED190" s="35"/>
      <c r="EE190" s="35"/>
      <c r="EF190" s="35"/>
      <c r="EG190" s="35"/>
      <c r="EH190" s="35"/>
      <c r="EI190" s="35"/>
      <c r="EJ190" s="35"/>
      <c r="EK190" s="35"/>
      <c r="EL190" s="35"/>
      <c r="EM190" s="35"/>
      <c r="EN190" s="35"/>
      <c r="EO190" s="35"/>
      <c r="EP190" s="35"/>
      <c r="EQ190" s="35"/>
      <c r="ER190" s="35"/>
      <c r="ES190" s="35"/>
      <c r="ET190" s="35"/>
      <c r="EU190" s="35"/>
      <c r="EV190" s="35"/>
      <c r="EW190" s="35"/>
      <c r="EX190" s="35"/>
      <c r="EY190" s="35"/>
      <c r="EZ190" s="35"/>
      <c r="FA190" s="35"/>
      <c r="FB190" s="35"/>
      <c r="FC190" s="35"/>
      <c r="FD190" s="35"/>
      <c r="FE190" s="35"/>
      <c r="FF190" s="35"/>
      <c r="FG190" s="35"/>
      <c r="FH190" s="35"/>
      <c r="FI190" s="35"/>
      <c r="FJ190" s="35"/>
      <c r="FK190" s="35"/>
      <c r="FL190" s="35"/>
      <c r="FM190" s="35"/>
      <c r="FN190" s="35"/>
      <c r="FO190" s="35"/>
      <c r="FP190" s="35"/>
      <c r="FQ190" s="35"/>
      <c r="FR190" s="35"/>
      <c r="FS190" s="35"/>
      <c r="FT190" s="35"/>
      <c r="FU190" s="35"/>
      <c r="FV190" s="35"/>
      <c r="FW190" s="35"/>
      <c r="FX190" s="35"/>
      <c r="FY190" s="35"/>
      <c r="FZ190" s="35"/>
      <c r="GA190" s="35"/>
      <c r="GB190" s="35"/>
      <c r="GC190" s="35"/>
      <c r="GD190" s="35"/>
      <c r="GE190" s="35"/>
      <c r="GF190" s="35"/>
      <c r="GG190" s="35"/>
      <c r="GH190" s="35"/>
      <c r="GI190" s="35"/>
      <c r="GJ190" s="35"/>
      <c r="GK190" s="35"/>
      <c r="GL190" s="35"/>
      <c r="GM190" s="35"/>
      <c r="GN190" s="35"/>
      <c r="GO190" s="35"/>
      <c r="GP190" s="35"/>
      <c r="GQ190" s="35"/>
      <c r="GR190" s="35"/>
      <c r="GS190" s="35"/>
      <c r="GT190" s="35"/>
      <c r="GU190" s="35"/>
      <c r="GV190" s="35"/>
      <c r="GW190" s="35"/>
      <c r="GX190" s="35"/>
      <c r="GY190" s="35"/>
      <c r="GZ190" s="35"/>
      <c r="HA190" s="35"/>
      <c r="HB190" s="35"/>
      <c r="HC190" s="35"/>
      <c r="HD190" s="35"/>
      <c r="HE190" s="35"/>
      <c r="HF190" s="35"/>
      <c r="HG190" s="35"/>
      <c r="HH190" s="35"/>
      <c r="HI190" s="35"/>
      <c r="HJ190" s="35"/>
      <c r="HK190" s="35"/>
      <c r="HL190" s="35"/>
      <c r="HM190" s="35"/>
      <c r="HN190" s="35"/>
      <c r="HO190" s="35"/>
      <c r="HP190" s="35"/>
      <c r="HQ190" s="35"/>
      <c r="HR190" s="35"/>
      <c r="HS190" s="35"/>
      <c r="HT190" s="35"/>
      <c r="HU190" s="35"/>
      <c r="HV190" s="35"/>
      <c r="HW190" s="35"/>
      <c r="HX190" s="35"/>
      <c r="HY190" s="35"/>
      <c r="HZ190" s="35"/>
      <c r="IA190" s="35"/>
      <c r="IB190" s="35"/>
      <c r="IC190" s="35"/>
      <c r="ID190" s="44"/>
      <c r="IE190" s="44"/>
      <c r="IF190" s="44"/>
      <c r="IG190" s="44"/>
      <c r="IH190" s="44"/>
      <c r="II190" s="44"/>
      <c r="IJ190" s="44"/>
      <c r="IK190" s="44"/>
      <c r="IL190" s="44"/>
      <c r="IM190" s="44"/>
      <c r="IN190" s="44"/>
      <c r="IO190" s="44"/>
      <c r="IP190" s="44"/>
      <c r="IQ190" s="44"/>
    </row>
    <row r="191" spans="1:251" s="3" customFormat="1" ht="14.25">
      <c r="A191" s="60"/>
      <c r="B191" s="60" t="s">
        <v>322</v>
      </c>
      <c r="C191" s="17">
        <v>2110507</v>
      </c>
      <c r="D191" s="17">
        <v>502</v>
      </c>
      <c r="E191" s="17">
        <v>2001</v>
      </c>
      <c r="F191" s="24">
        <v>3001</v>
      </c>
      <c r="G191" s="25">
        <v>10</v>
      </c>
      <c r="H191" s="33"/>
      <c r="I191" s="36" t="s">
        <v>237</v>
      </c>
      <c r="ID191" s="43"/>
      <c r="IE191" s="43"/>
      <c r="IF191" s="43"/>
      <c r="IG191" s="43"/>
      <c r="IH191" s="43"/>
      <c r="II191" s="43"/>
      <c r="IJ191" s="43"/>
      <c r="IK191" s="43"/>
      <c r="IL191" s="43"/>
      <c r="IM191" s="43"/>
      <c r="IN191" s="43"/>
      <c r="IO191" s="43"/>
      <c r="IP191" s="43"/>
      <c r="IQ191" s="43"/>
    </row>
    <row r="192" spans="1:251" s="3" customFormat="1" ht="14.25">
      <c r="A192" s="60"/>
      <c r="B192" s="60"/>
      <c r="C192" s="17">
        <v>2110507</v>
      </c>
      <c r="D192" s="17">
        <v>502</v>
      </c>
      <c r="E192" s="17">
        <v>2001</v>
      </c>
      <c r="F192" s="24">
        <v>11256</v>
      </c>
      <c r="G192" s="25">
        <f>ROUND(F192*8866/4270289,0)</f>
        <v>23</v>
      </c>
      <c r="H192" s="33"/>
      <c r="I192" s="36" t="s">
        <v>323</v>
      </c>
      <c r="ID192" s="43"/>
      <c r="IE192" s="43"/>
      <c r="IF192" s="43"/>
      <c r="IG192" s="43"/>
      <c r="IH192" s="43"/>
      <c r="II192" s="43"/>
      <c r="IJ192" s="43"/>
      <c r="IK192" s="43"/>
      <c r="IL192" s="43"/>
      <c r="IM192" s="43"/>
      <c r="IN192" s="43"/>
      <c r="IO192" s="43"/>
      <c r="IP192" s="43"/>
      <c r="IQ192" s="43"/>
    </row>
    <row r="193" spans="1:251" s="3" customFormat="1" ht="14.25">
      <c r="A193" s="60"/>
      <c r="B193" s="60"/>
      <c r="C193" s="17">
        <v>2110507</v>
      </c>
      <c r="D193" s="17">
        <v>502</v>
      </c>
      <c r="E193" s="17">
        <v>2001</v>
      </c>
      <c r="F193" s="24">
        <v>1501</v>
      </c>
      <c r="G193" s="25">
        <v>10</v>
      </c>
      <c r="H193" s="33"/>
      <c r="I193" s="36" t="s">
        <v>324</v>
      </c>
      <c r="ID193" s="43"/>
      <c r="IE193" s="43"/>
      <c r="IF193" s="43"/>
      <c r="IG193" s="43"/>
      <c r="IH193" s="43"/>
      <c r="II193" s="43"/>
      <c r="IJ193" s="43"/>
      <c r="IK193" s="43"/>
      <c r="IL193" s="43"/>
      <c r="IM193" s="43"/>
      <c r="IN193" s="43"/>
      <c r="IO193" s="43"/>
      <c r="IP193" s="43"/>
      <c r="IQ193" s="43"/>
    </row>
    <row r="194" spans="1:251" s="3" customFormat="1" ht="14.25">
      <c r="A194" s="60"/>
      <c r="B194" s="60"/>
      <c r="C194" s="17">
        <v>2110507</v>
      </c>
      <c r="D194" s="17">
        <v>502</v>
      </c>
      <c r="E194" s="17">
        <v>2001</v>
      </c>
      <c r="F194" s="24">
        <v>6185</v>
      </c>
      <c r="G194" s="25">
        <f>ROUND(F194*8866/4270289,0)</f>
        <v>13</v>
      </c>
      <c r="H194" s="33"/>
      <c r="I194" s="36" t="s">
        <v>325</v>
      </c>
      <c r="ID194" s="43"/>
      <c r="IE194" s="43"/>
      <c r="IF194" s="43"/>
      <c r="IG194" s="43"/>
      <c r="IH194" s="43"/>
      <c r="II194" s="43"/>
      <c r="IJ194" s="43"/>
      <c r="IK194" s="43"/>
      <c r="IL194" s="43"/>
      <c r="IM194" s="43"/>
      <c r="IN194" s="43"/>
      <c r="IO194" s="43"/>
      <c r="IP194" s="43"/>
      <c r="IQ194" s="43"/>
    </row>
    <row r="195" spans="1:251" s="3" customFormat="1" ht="48">
      <c r="A195" s="60"/>
      <c r="B195" s="16" t="s">
        <v>326</v>
      </c>
      <c r="C195" s="17">
        <v>2110507</v>
      </c>
      <c r="D195" s="17">
        <v>502</v>
      </c>
      <c r="E195" s="17">
        <v>2001</v>
      </c>
      <c r="F195" s="24">
        <v>6131</v>
      </c>
      <c r="G195" s="25">
        <f>ROUND(F195*8866/4270289,0)</f>
        <v>13</v>
      </c>
      <c r="H195" s="33" t="s">
        <v>327</v>
      </c>
      <c r="I195" s="36" t="s">
        <v>328</v>
      </c>
      <c r="ID195" s="43"/>
      <c r="IE195" s="43"/>
      <c r="IF195" s="43"/>
      <c r="IG195" s="43"/>
      <c r="IH195" s="43"/>
      <c r="II195" s="43"/>
      <c r="IJ195" s="43"/>
      <c r="IK195" s="43"/>
      <c r="IL195" s="43"/>
      <c r="IM195" s="43"/>
      <c r="IN195" s="43"/>
      <c r="IO195" s="43"/>
      <c r="IP195" s="43"/>
      <c r="IQ195" s="43"/>
    </row>
    <row r="196" spans="1:251" s="3" customFormat="1" ht="48">
      <c r="A196" s="60"/>
      <c r="B196" s="16" t="s">
        <v>329</v>
      </c>
      <c r="C196" s="17">
        <v>2110507</v>
      </c>
      <c r="D196" s="17">
        <v>502</v>
      </c>
      <c r="E196" s="17">
        <v>2001</v>
      </c>
      <c r="F196" s="24">
        <v>156253</v>
      </c>
      <c r="G196" s="25">
        <f>ROUND(F196*8866/4270289,0)</f>
        <v>324</v>
      </c>
      <c r="H196" s="33" t="s">
        <v>330</v>
      </c>
      <c r="I196" s="36" t="s">
        <v>331</v>
      </c>
      <c r="ID196" s="43"/>
      <c r="IE196" s="43"/>
      <c r="IF196" s="43"/>
      <c r="IG196" s="43"/>
      <c r="IH196" s="43"/>
      <c r="II196" s="43"/>
      <c r="IJ196" s="43"/>
      <c r="IK196" s="43"/>
      <c r="IL196" s="43"/>
      <c r="IM196" s="43"/>
      <c r="IN196" s="43"/>
      <c r="IO196" s="43"/>
      <c r="IP196" s="43"/>
      <c r="IQ196" s="43"/>
    </row>
    <row r="197" spans="1:251" s="4" customFormat="1" ht="48">
      <c r="A197" s="59"/>
      <c r="B197" s="12" t="s">
        <v>332</v>
      </c>
      <c r="C197" s="12"/>
      <c r="D197" s="12"/>
      <c r="E197" s="12"/>
      <c r="F197" s="20">
        <f>SUM(F198:F200)</f>
        <v>177317</v>
      </c>
      <c r="G197" s="21">
        <f>SUM(G198:G200)</f>
        <v>369</v>
      </c>
      <c r="H197" s="40" t="s">
        <v>333</v>
      </c>
      <c r="I197" s="38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5"/>
      <c r="BV197" s="35"/>
      <c r="BW197" s="35"/>
      <c r="BX197" s="35"/>
      <c r="BY197" s="35"/>
      <c r="BZ197" s="35"/>
      <c r="CA197" s="35"/>
      <c r="CB197" s="35"/>
      <c r="CC197" s="35"/>
      <c r="CD197" s="35"/>
      <c r="CE197" s="35"/>
      <c r="CF197" s="35"/>
      <c r="CG197" s="35"/>
      <c r="CH197" s="35"/>
      <c r="CI197" s="35"/>
      <c r="CJ197" s="35"/>
      <c r="CK197" s="35"/>
      <c r="CL197" s="35"/>
      <c r="CM197" s="35"/>
      <c r="CN197" s="35"/>
      <c r="CO197" s="35"/>
      <c r="CP197" s="35"/>
      <c r="CQ197" s="35"/>
      <c r="CR197" s="35"/>
      <c r="CS197" s="35"/>
      <c r="CT197" s="35"/>
      <c r="CU197" s="35"/>
      <c r="CV197" s="35"/>
      <c r="CW197" s="35"/>
      <c r="CX197" s="35"/>
      <c r="CY197" s="35"/>
      <c r="CZ197" s="35"/>
      <c r="DA197" s="35"/>
      <c r="DB197" s="35"/>
      <c r="DC197" s="35"/>
      <c r="DD197" s="35"/>
      <c r="DE197" s="35"/>
      <c r="DF197" s="35"/>
      <c r="DG197" s="35"/>
      <c r="DH197" s="35"/>
      <c r="DI197" s="35"/>
      <c r="DJ197" s="35"/>
      <c r="DK197" s="35"/>
      <c r="DL197" s="35"/>
      <c r="DM197" s="35"/>
      <c r="DN197" s="35"/>
      <c r="DO197" s="35"/>
      <c r="DP197" s="35"/>
      <c r="DQ197" s="35"/>
      <c r="DR197" s="35"/>
      <c r="DS197" s="35"/>
      <c r="DT197" s="35"/>
      <c r="DU197" s="35"/>
      <c r="DV197" s="35"/>
      <c r="DW197" s="35"/>
      <c r="DX197" s="35"/>
      <c r="DY197" s="35"/>
      <c r="DZ197" s="35"/>
      <c r="EA197" s="35"/>
      <c r="EB197" s="35"/>
      <c r="EC197" s="35"/>
      <c r="ED197" s="35"/>
      <c r="EE197" s="35"/>
      <c r="EF197" s="35"/>
      <c r="EG197" s="35"/>
      <c r="EH197" s="35"/>
      <c r="EI197" s="35"/>
      <c r="EJ197" s="35"/>
      <c r="EK197" s="35"/>
      <c r="EL197" s="35"/>
      <c r="EM197" s="35"/>
      <c r="EN197" s="35"/>
      <c r="EO197" s="35"/>
      <c r="EP197" s="35"/>
      <c r="EQ197" s="35"/>
      <c r="ER197" s="35"/>
      <c r="ES197" s="35"/>
      <c r="ET197" s="35"/>
      <c r="EU197" s="35"/>
      <c r="EV197" s="35"/>
      <c r="EW197" s="35"/>
      <c r="EX197" s="35"/>
      <c r="EY197" s="35"/>
      <c r="EZ197" s="35"/>
      <c r="FA197" s="35"/>
      <c r="FB197" s="35"/>
      <c r="FC197" s="35"/>
      <c r="FD197" s="35"/>
      <c r="FE197" s="35"/>
      <c r="FF197" s="35"/>
      <c r="FG197" s="35"/>
      <c r="FH197" s="35"/>
      <c r="FI197" s="35"/>
      <c r="FJ197" s="35"/>
      <c r="FK197" s="35"/>
      <c r="FL197" s="35"/>
      <c r="FM197" s="35"/>
      <c r="FN197" s="35"/>
      <c r="FO197" s="35"/>
      <c r="FP197" s="35"/>
      <c r="FQ197" s="35"/>
      <c r="FR197" s="35"/>
      <c r="FS197" s="35"/>
      <c r="FT197" s="35"/>
      <c r="FU197" s="35"/>
      <c r="FV197" s="35"/>
      <c r="FW197" s="35"/>
      <c r="FX197" s="35"/>
      <c r="FY197" s="35"/>
      <c r="FZ197" s="35"/>
      <c r="GA197" s="35"/>
      <c r="GB197" s="35"/>
      <c r="GC197" s="35"/>
      <c r="GD197" s="35"/>
      <c r="GE197" s="35"/>
      <c r="GF197" s="35"/>
      <c r="GG197" s="35"/>
      <c r="GH197" s="35"/>
      <c r="GI197" s="35"/>
      <c r="GJ197" s="35"/>
      <c r="GK197" s="35"/>
      <c r="GL197" s="35"/>
      <c r="GM197" s="35"/>
      <c r="GN197" s="35"/>
      <c r="GO197" s="35"/>
      <c r="GP197" s="35"/>
      <c r="GQ197" s="35"/>
      <c r="GR197" s="35"/>
      <c r="GS197" s="35"/>
      <c r="GT197" s="35"/>
      <c r="GU197" s="35"/>
      <c r="GV197" s="35"/>
      <c r="GW197" s="35"/>
      <c r="GX197" s="35"/>
      <c r="GY197" s="35"/>
      <c r="GZ197" s="35"/>
      <c r="HA197" s="35"/>
      <c r="HB197" s="35"/>
      <c r="HC197" s="35"/>
      <c r="HD197" s="35"/>
      <c r="HE197" s="35"/>
      <c r="HF197" s="35"/>
      <c r="HG197" s="35"/>
      <c r="HH197" s="35"/>
      <c r="HI197" s="35"/>
      <c r="HJ197" s="35"/>
      <c r="HK197" s="35"/>
      <c r="HL197" s="35"/>
      <c r="HM197" s="35"/>
      <c r="HN197" s="35"/>
      <c r="HO197" s="35"/>
      <c r="HP197" s="35"/>
      <c r="HQ197" s="35"/>
      <c r="HR197" s="35"/>
      <c r="HS197" s="35"/>
      <c r="HT197" s="35"/>
      <c r="HU197" s="35"/>
      <c r="HV197" s="35"/>
      <c r="HW197" s="35"/>
      <c r="HX197" s="35"/>
      <c r="HY197" s="35"/>
      <c r="HZ197" s="35"/>
      <c r="IA197" s="35"/>
      <c r="IB197" s="35"/>
      <c r="IC197" s="35"/>
      <c r="ID197" s="44"/>
      <c r="IE197" s="44"/>
      <c r="IF197" s="44"/>
      <c r="IG197" s="44"/>
      <c r="IH197" s="44"/>
      <c r="II197" s="44"/>
      <c r="IJ197" s="44"/>
      <c r="IK197" s="44"/>
      <c r="IL197" s="44"/>
      <c r="IM197" s="44"/>
      <c r="IN197" s="44"/>
      <c r="IO197" s="44"/>
      <c r="IP197" s="44"/>
      <c r="IQ197" s="44"/>
    </row>
    <row r="198" spans="1:251" s="3" customFormat="1" ht="14.25">
      <c r="A198" s="60"/>
      <c r="B198" s="60" t="s">
        <v>334</v>
      </c>
      <c r="C198" s="17">
        <v>2110507</v>
      </c>
      <c r="D198" s="17">
        <v>502</v>
      </c>
      <c r="E198" s="17">
        <v>2001</v>
      </c>
      <c r="F198" s="24">
        <v>47620</v>
      </c>
      <c r="G198" s="25">
        <f>ROUND(F198*8866/4270289,0)</f>
        <v>99</v>
      </c>
      <c r="H198" s="33"/>
      <c r="I198" s="36" t="s">
        <v>335</v>
      </c>
      <c r="ID198" s="43"/>
      <c r="IE198" s="43"/>
      <c r="IF198" s="43"/>
      <c r="IG198" s="43"/>
      <c r="IH198" s="43"/>
      <c r="II198" s="43"/>
      <c r="IJ198" s="43"/>
      <c r="IK198" s="43"/>
      <c r="IL198" s="43"/>
      <c r="IM198" s="43"/>
      <c r="IN198" s="43"/>
      <c r="IO198" s="43"/>
      <c r="IP198" s="43"/>
      <c r="IQ198" s="43"/>
    </row>
    <row r="199" spans="1:251" s="3" customFormat="1" ht="14.25">
      <c r="A199" s="60"/>
      <c r="B199" s="60"/>
      <c r="C199" s="17">
        <v>2110507</v>
      </c>
      <c r="D199" s="17">
        <v>502</v>
      </c>
      <c r="E199" s="17">
        <v>2001</v>
      </c>
      <c r="F199" s="24">
        <v>123193</v>
      </c>
      <c r="G199" s="25">
        <f>ROUND(F199*8866/4270289,0)</f>
        <v>256</v>
      </c>
      <c r="H199" s="33"/>
      <c r="I199" s="36" t="s">
        <v>336</v>
      </c>
      <c r="ID199" s="43"/>
      <c r="IE199" s="43"/>
      <c r="IF199" s="43"/>
      <c r="IG199" s="43"/>
      <c r="IH199" s="43"/>
      <c r="II199" s="43"/>
      <c r="IJ199" s="43"/>
      <c r="IK199" s="43"/>
      <c r="IL199" s="43"/>
      <c r="IM199" s="43"/>
      <c r="IN199" s="43"/>
      <c r="IO199" s="43"/>
      <c r="IP199" s="43"/>
      <c r="IQ199" s="43"/>
    </row>
    <row r="200" spans="1:251" s="3" customFormat="1" ht="14.25">
      <c r="A200" s="60"/>
      <c r="B200" s="60"/>
      <c r="C200" s="17">
        <v>2110507</v>
      </c>
      <c r="D200" s="17">
        <v>502</v>
      </c>
      <c r="E200" s="17">
        <v>2001</v>
      </c>
      <c r="F200" s="24">
        <v>6504</v>
      </c>
      <c r="G200" s="25">
        <f>ROUND(F200*8866/4270289,0)</f>
        <v>14</v>
      </c>
      <c r="H200" s="33"/>
      <c r="I200" s="36" t="s">
        <v>337</v>
      </c>
      <c r="ID200" s="43"/>
      <c r="IE200" s="43"/>
      <c r="IF200" s="43"/>
      <c r="IG200" s="43"/>
      <c r="IH200" s="43"/>
      <c r="II200" s="43"/>
      <c r="IJ200" s="43"/>
      <c r="IK200" s="43"/>
      <c r="IL200" s="43"/>
      <c r="IM200" s="43"/>
      <c r="IN200" s="43"/>
      <c r="IO200" s="43"/>
      <c r="IP200" s="43"/>
      <c r="IQ200" s="43"/>
    </row>
    <row r="201" spans="1:251" s="4" customFormat="1" ht="48">
      <c r="A201" s="59"/>
      <c r="B201" s="12" t="s">
        <v>338</v>
      </c>
      <c r="C201" s="12"/>
      <c r="D201" s="12"/>
      <c r="E201" s="12"/>
      <c r="F201" s="20">
        <f>SUM(F202:F203)</f>
        <v>13705</v>
      </c>
      <c r="G201" s="21">
        <f>SUM(G202:G203)</f>
        <v>29</v>
      </c>
      <c r="H201" s="40" t="s">
        <v>339</v>
      </c>
      <c r="I201" s="38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5"/>
      <c r="BL201" s="35"/>
      <c r="BM201" s="35"/>
      <c r="BN201" s="35"/>
      <c r="BO201" s="35"/>
      <c r="BP201" s="35"/>
      <c r="BQ201" s="35"/>
      <c r="BR201" s="35"/>
      <c r="BS201" s="35"/>
      <c r="BT201" s="35"/>
      <c r="BU201" s="35"/>
      <c r="BV201" s="35"/>
      <c r="BW201" s="35"/>
      <c r="BX201" s="35"/>
      <c r="BY201" s="35"/>
      <c r="BZ201" s="35"/>
      <c r="CA201" s="35"/>
      <c r="CB201" s="35"/>
      <c r="CC201" s="35"/>
      <c r="CD201" s="35"/>
      <c r="CE201" s="35"/>
      <c r="CF201" s="35"/>
      <c r="CG201" s="35"/>
      <c r="CH201" s="35"/>
      <c r="CI201" s="35"/>
      <c r="CJ201" s="35"/>
      <c r="CK201" s="35"/>
      <c r="CL201" s="35"/>
      <c r="CM201" s="35"/>
      <c r="CN201" s="35"/>
      <c r="CO201" s="35"/>
      <c r="CP201" s="35"/>
      <c r="CQ201" s="35"/>
      <c r="CR201" s="35"/>
      <c r="CS201" s="35"/>
      <c r="CT201" s="35"/>
      <c r="CU201" s="35"/>
      <c r="CV201" s="35"/>
      <c r="CW201" s="35"/>
      <c r="CX201" s="35"/>
      <c r="CY201" s="35"/>
      <c r="CZ201" s="35"/>
      <c r="DA201" s="35"/>
      <c r="DB201" s="35"/>
      <c r="DC201" s="35"/>
      <c r="DD201" s="35"/>
      <c r="DE201" s="35"/>
      <c r="DF201" s="35"/>
      <c r="DG201" s="35"/>
      <c r="DH201" s="35"/>
      <c r="DI201" s="35"/>
      <c r="DJ201" s="35"/>
      <c r="DK201" s="35"/>
      <c r="DL201" s="35"/>
      <c r="DM201" s="35"/>
      <c r="DN201" s="35"/>
      <c r="DO201" s="35"/>
      <c r="DP201" s="35"/>
      <c r="DQ201" s="35"/>
      <c r="DR201" s="35"/>
      <c r="DS201" s="35"/>
      <c r="DT201" s="35"/>
      <c r="DU201" s="35"/>
      <c r="DV201" s="35"/>
      <c r="DW201" s="35"/>
      <c r="DX201" s="35"/>
      <c r="DY201" s="35"/>
      <c r="DZ201" s="35"/>
      <c r="EA201" s="35"/>
      <c r="EB201" s="35"/>
      <c r="EC201" s="35"/>
      <c r="ED201" s="35"/>
      <c r="EE201" s="35"/>
      <c r="EF201" s="35"/>
      <c r="EG201" s="35"/>
      <c r="EH201" s="35"/>
      <c r="EI201" s="35"/>
      <c r="EJ201" s="35"/>
      <c r="EK201" s="35"/>
      <c r="EL201" s="35"/>
      <c r="EM201" s="35"/>
      <c r="EN201" s="35"/>
      <c r="EO201" s="35"/>
      <c r="EP201" s="35"/>
      <c r="EQ201" s="35"/>
      <c r="ER201" s="35"/>
      <c r="ES201" s="35"/>
      <c r="ET201" s="35"/>
      <c r="EU201" s="35"/>
      <c r="EV201" s="35"/>
      <c r="EW201" s="35"/>
      <c r="EX201" s="35"/>
      <c r="EY201" s="35"/>
      <c r="EZ201" s="35"/>
      <c r="FA201" s="35"/>
      <c r="FB201" s="35"/>
      <c r="FC201" s="35"/>
      <c r="FD201" s="35"/>
      <c r="FE201" s="35"/>
      <c r="FF201" s="35"/>
      <c r="FG201" s="35"/>
      <c r="FH201" s="35"/>
      <c r="FI201" s="35"/>
      <c r="FJ201" s="35"/>
      <c r="FK201" s="35"/>
      <c r="FL201" s="35"/>
      <c r="FM201" s="35"/>
      <c r="FN201" s="35"/>
      <c r="FO201" s="35"/>
      <c r="FP201" s="35"/>
      <c r="FQ201" s="35"/>
      <c r="FR201" s="35"/>
      <c r="FS201" s="35"/>
      <c r="FT201" s="35"/>
      <c r="FU201" s="35"/>
      <c r="FV201" s="35"/>
      <c r="FW201" s="35"/>
      <c r="FX201" s="35"/>
      <c r="FY201" s="35"/>
      <c r="FZ201" s="35"/>
      <c r="GA201" s="35"/>
      <c r="GB201" s="35"/>
      <c r="GC201" s="35"/>
      <c r="GD201" s="35"/>
      <c r="GE201" s="35"/>
      <c r="GF201" s="35"/>
      <c r="GG201" s="35"/>
      <c r="GH201" s="35"/>
      <c r="GI201" s="35"/>
      <c r="GJ201" s="35"/>
      <c r="GK201" s="35"/>
      <c r="GL201" s="35"/>
      <c r="GM201" s="35"/>
      <c r="GN201" s="35"/>
      <c r="GO201" s="35"/>
      <c r="GP201" s="35"/>
      <c r="GQ201" s="35"/>
      <c r="GR201" s="35"/>
      <c r="GS201" s="35"/>
      <c r="GT201" s="35"/>
      <c r="GU201" s="35"/>
      <c r="GV201" s="35"/>
      <c r="GW201" s="35"/>
      <c r="GX201" s="35"/>
      <c r="GY201" s="35"/>
      <c r="GZ201" s="35"/>
      <c r="HA201" s="35"/>
      <c r="HB201" s="35"/>
      <c r="HC201" s="35"/>
      <c r="HD201" s="35"/>
      <c r="HE201" s="35"/>
      <c r="HF201" s="35"/>
      <c r="HG201" s="35"/>
      <c r="HH201" s="35"/>
      <c r="HI201" s="35"/>
      <c r="HJ201" s="35"/>
      <c r="HK201" s="35"/>
      <c r="HL201" s="35"/>
      <c r="HM201" s="35"/>
      <c r="HN201" s="35"/>
      <c r="HO201" s="35"/>
      <c r="HP201" s="35"/>
      <c r="HQ201" s="35"/>
      <c r="HR201" s="35"/>
      <c r="HS201" s="35"/>
      <c r="HT201" s="35"/>
      <c r="HU201" s="35"/>
      <c r="HV201" s="35"/>
      <c r="HW201" s="35"/>
      <c r="HX201" s="35"/>
      <c r="HY201" s="35"/>
      <c r="HZ201" s="35"/>
      <c r="IA201" s="35"/>
      <c r="IB201" s="35"/>
      <c r="IC201" s="35"/>
      <c r="ID201" s="44"/>
      <c r="IE201" s="44"/>
      <c r="IF201" s="44"/>
      <c r="IG201" s="44"/>
      <c r="IH201" s="44"/>
      <c r="II201" s="44"/>
      <c r="IJ201" s="44"/>
      <c r="IK201" s="44"/>
      <c r="IL201" s="44"/>
      <c r="IM201" s="44"/>
      <c r="IN201" s="44"/>
      <c r="IO201" s="44"/>
      <c r="IP201" s="44"/>
      <c r="IQ201" s="44"/>
    </row>
    <row r="202" spans="1:251" s="3" customFormat="1" ht="14.25">
      <c r="A202" s="60"/>
      <c r="B202" s="60" t="s">
        <v>340</v>
      </c>
      <c r="C202" s="17">
        <v>2110507</v>
      </c>
      <c r="D202" s="17">
        <v>502</v>
      </c>
      <c r="E202" s="17">
        <v>2001</v>
      </c>
      <c r="F202" s="24">
        <v>8522</v>
      </c>
      <c r="G202" s="25">
        <f>ROUND(F202*8866/4270289,0)</f>
        <v>18</v>
      </c>
      <c r="H202" s="33"/>
      <c r="I202" s="36" t="s">
        <v>129</v>
      </c>
      <c r="ID202" s="43"/>
      <c r="IE202" s="43"/>
      <c r="IF202" s="43"/>
      <c r="IG202" s="43"/>
      <c r="IH202" s="43"/>
      <c r="II202" s="43"/>
      <c r="IJ202" s="43"/>
      <c r="IK202" s="43"/>
      <c r="IL202" s="43"/>
      <c r="IM202" s="43"/>
      <c r="IN202" s="43"/>
      <c r="IO202" s="43"/>
      <c r="IP202" s="43"/>
      <c r="IQ202" s="43"/>
    </row>
    <row r="203" spans="1:251" s="3" customFormat="1" ht="14.25">
      <c r="A203" s="60"/>
      <c r="B203" s="60"/>
      <c r="C203" s="17">
        <v>2110507</v>
      </c>
      <c r="D203" s="17">
        <v>502</v>
      </c>
      <c r="E203" s="17">
        <v>2001</v>
      </c>
      <c r="F203" s="24">
        <v>5183</v>
      </c>
      <c r="G203" s="25">
        <f>ROUND(F203*8866/4270289,0)</f>
        <v>11</v>
      </c>
      <c r="H203" s="33"/>
      <c r="I203" s="36" t="s">
        <v>341</v>
      </c>
      <c r="ID203" s="43"/>
      <c r="IE203" s="43"/>
      <c r="IF203" s="43"/>
      <c r="IG203" s="43"/>
      <c r="IH203" s="43"/>
      <c r="II203" s="43"/>
      <c r="IJ203" s="43"/>
      <c r="IK203" s="43"/>
      <c r="IL203" s="43"/>
      <c r="IM203" s="43"/>
      <c r="IN203" s="43"/>
      <c r="IO203" s="43"/>
      <c r="IP203" s="43"/>
      <c r="IQ203" s="43"/>
    </row>
    <row r="204" spans="1:251" s="4" customFormat="1" ht="48">
      <c r="A204" s="59"/>
      <c r="B204" s="12" t="s">
        <v>342</v>
      </c>
      <c r="C204" s="12"/>
      <c r="D204" s="12"/>
      <c r="E204" s="12"/>
      <c r="F204" s="20">
        <f>SUM(F205:F209)</f>
        <v>153412</v>
      </c>
      <c r="G204" s="21">
        <f>SUM(G205:G209)</f>
        <v>328</v>
      </c>
      <c r="H204" s="40" t="s">
        <v>343</v>
      </c>
      <c r="I204" s="38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5"/>
      <c r="BM204" s="35"/>
      <c r="BN204" s="35"/>
      <c r="BO204" s="35"/>
      <c r="BP204" s="35"/>
      <c r="BQ204" s="35"/>
      <c r="BR204" s="35"/>
      <c r="BS204" s="35"/>
      <c r="BT204" s="35"/>
      <c r="BU204" s="35"/>
      <c r="BV204" s="35"/>
      <c r="BW204" s="35"/>
      <c r="BX204" s="35"/>
      <c r="BY204" s="35"/>
      <c r="BZ204" s="35"/>
      <c r="CA204" s="35"/>
      <c r="CB204" s="35"/>
      <c r="CC204" s="35"/>
      <c r="CD204" s="35"/>
      <c r="CE204" s="35"/>
      <c r="CF204" s="35"/>
      <c r="CG204" s="35"/>
      <c r="CH204" s="35"/>
      <c r="CI204" s="35"/>
      <c r="CJ204" s="35"/>
      <c r="CK204" s="35"/>
      <c r="CL204" s="35"/>
      <c r="CM204" s="35"/>
      <c r="CN204" s="35"/>
      <c r="CO204" s="35"/>
      <c r="CP204" s="35"/>
      <c r="CQ204" s="35"/>
      <c r="CR204" s="35"/>
      <c r="CS204" s="35"/>
      <c r="CT204" s="35"/>
      <c r="CU204" s="35"/>
      <c r="CV204" s="35"/>
      <c r="CW204" s="35"/>
      <c r="CX204" s="35"/>
      <c r="CY204" s="35"/>
      <c r="CZ204" s="35"/>
      <c r="DA204" s="35"/>
      <c r="DB204" s="35"/>
      <c r="DC204" s="35"/>
      <c r="DD204" s="35"/>
      <c r="DE204" s="35"/>
      <c r="DF204" s="35"/>
      <c r="DG204" s="35"/>
      <c r="DH204" s="35"/>
      <c r="DI204" s="35"/>
      <c r="DJ204" s="35"/>
      <c r="DK204" s="35"/>
      <c r="DL204" s="35"/>
      <c r="DM204" s="35"/>
      <c r="DN204" s="35"/>
      <c r="DO204" s="35"/>
      <c r="DP204" s="35"/>
      <c r="DQ204" s="35"/>
      <c r="DR204" s="35"/>
      <c r="DS204" s="35"/>
      <c r="DT204" s="35"/>
      <c r="DU204" s="35"/>
      <c r="DV204" s="35"/>
      <c r="DW204" s="35"/>
      <c r="DX204" s="35"/>
      <c r="DY204" s="35"/>
      <c r="DZ204" s="35"/>
      <c r="EA204" s="35"/>
      <c r="EB204" s="35"/>
      <c r="EC204" s="35"/>
      <c r="ED204" s="35"/>
      <c r="EE204" s="35"/>
      <c r="EF204" s="35"/>
      <c r="EG204" s="35"/>
      <c r="EH204" s="35"/>
      <c r="EI204" s="35"/>
      <c r="EJ204" s="35"/>
      <c r="EK204" s="35"/>
      <c r="EL204" s="35"/>
      <c r="EM204" s="35"/>
      <c r="EN204" s="35"/>
      <c r="EO204" s="35"/>
      <c r="EP204" s="35"/>
      <c r="EQ204" s="35"/>
      <c r="ER204" s="35"/>
      <c r="ES204" s="35"/>
      <c r="ET204" s="35"/>
      <c r="EU204" s="35"/>
      <c r="EV204" s="35"/>
      <c r="EW204" s="35"/>
      <c r="EX204" s="35"/>
      <c r="EY204" s="35"/>
      <c r="EZ204" s="35"/>
      <c r="FA204" s="35"/>
      <c r="FB204" s="35"/>
      <c r="FC204" s="35"/>
      <c r="FD204" s="35"/>
      <c r="FE204" s="35"/>
      <c r="FF204" s="35"/>
      <c r="FG204" s="35"/>
      <c r="FH204" s="35"/>
      <c r="FI204" s="35"/>
      <c r="FJ204" s="35"/>
      <c r="FK204" s="35"/>
      <c r="FL204" s="35"/>
      <c r="FM204" s="35"/>
      <c r="FN204" s="35"/>
      <c r="FO204" s="35"/>
      <c r="FP204" s="35"/>
      <c r="FQ204" s="35"/>
      <c r="FR204" s="35"/>
      <c r="FS204" s="35"/>
      <c r="FT204" s="35"/>
      <c r="FU204" s="35"/>
      <c r="FV204" s="35"/>
      <c r="FW204" s="35"/>
      <c r="FX204" s="35"/>
      <c r="FY204" s="35"/>
      <c r="FZ204" s="35"/>
      <c r="GA204" s="35"/>
      <c r="GB204" s="35"/>
      <c r="GC204" s="35"/>
      <c r="GD204" s="35"/>
      <c r="GE204" s="35"/>
      <c r="GF204" s="35"/>
      <c r="GG204" s="35"/>
      <c r="GH204" s="35"/>
      <c r="GI204" s="35"/>
      <c r="GJ204" s="35"/>
      <c r="GK204" s="35"/>
      <c r="GL204" s="35"/>
      <c r="GM204" s="35"/>
      <c r="GN204" s="35"/>
      <c r="GO204" s="35"/>
      <c r="GP204" s="35"/>
      <c r="GQ204" s="35"/>
      <c r="GR204" s="35"/>
      <c r="GS204" s="35"/>
      <c r="GT204" s="35"/>
      <c r="GU204" s="35"/>
      <c r="GV204" s="35"/>
      <c r="GW204" s="35"/>
      <c r="GX204" s="35"/>
      <c r="GY204" s="35"/>
      <c r="GZ204" s="35"/>
      <c r="HA204" s="35"/>
      <c r="HB204" s="35"/>
      <c r="HC204" s="35"/>
      <c r="HD204" s="35"/>
      <c r="HE204" s="35"/>
      <c r="HF204" s="35"/>
      <c r="HG204" s="35"/>
      <c r="HH204" s="35"/>
      <c r="HI204" s="35"/>
      <c r="HJ204" s="35"/>
      <c r="HK204" s="35"/>
      <c r="HL204" s="35"/>
      <c r="HM204" s="35"/>
      <c r="HN204" s="35"/>
      <c r="HO204" s="35"/>
      <c r="HP204" s="35"/>
      <c r="HQ204" s="35"/>
      <c r="HR204" s="35"/>
      <c r="HS204" s="35"/>
      <c r="HT204" s="35"/>
      <c r="HU204" s="35"/>
      <c r="HV204" s="35"/>
      <c r="HW204" s="35"/>
      <c r="HX204" s="35"/>
      <c r="HY204" s="35"/>
      <c r="HZ204" s="35"/>
      <c r="IA204" s="35"/>
      <c r="IB204" s="35"/>
      <c r="IC204" s="35"/>
      <c r="ID204" s="44"/>
      <c r="IE204" s="44"/>
      <c r="IF204" s="44"/>
      <c r="IG204" s="44"/>
      <c r="IH204" s="44"/>
      <c r="II204" s="44"/>
      <c r="IJ204" s="44"/>
      <c r="IK204" s="44"/>
      <c r="IL204" s="44"/>
      <c r="IM204" s="44"/>
      <c r="IN204" s="44"/>
      <c r="IO204" s="44"/>
      <c r="IP204" s="44"/>
      <c r="IQ204" s="44"/>
    </row>
    <row r="205" spans="1:251" s="3" customFormat="1" ht="14.25">
      <c r="A205" s="60"/>
      <c r="B205" s="60" t="s">
        <v>344</v>
      </c>
      <c r="C205" s="17">
        <v>2110507</v>
      </c>
      <c r="D205" s="17">
        <v>502</v>
      </c>
      <c r="E205" s="17">
        <v>2001</v>
      </c>
      <c r="F205" s="24">
        <v>32767</v>
      </c>
      <c r="G205" s="25">
        <f>ROUND(F205*8866/4270289,0)</f>
        <v>68</v>
      </c>
      <c r="H205" s="33"/>
      <c r="I205" s="36" t="s">
        <v>345</v>
      </c>
      <c r="ID205" s="43"/>
      <c r="IE205" s="43"/>
      <c r="IF205" s="43"/>
      <c r="IG205" s="43"/>
      <c r="IH205" s="43"/>
      <c r="II205" s="43"/>
      <c r="IJ205" s="43"/>
      <c r="IK205" s="43"/>
      <c r="IL205" s="43"/>
      <c r="IM205" s="43"/>
      <c r="IN205" s="43"/>
      <c r="IO205" s="43"/>
      <c r="IP205" s="43"/>
      <c r="IQ205" s="43"/>
    </row>
    <row r="206" spans="1:251" s="3" customFormat="1" ht="14.25">
      <c r="A206" s="60"/>
      <c r="B206" s="60"/>
      <c r="C206" s="17">
        <v>2110507</v>
      </c>
      <c r="D206" s="17">
        <v>502</v>
      </c>
      <c r="E206" s="17">
        <v>2001</v>
      </c>
      <c r="F206" s="24">
        <v>9481</v>
      </c>
      <c r="G206" s="25">
        <f>ROUND(F206*8866/4270289,0)</f>
        <v>20</v>
      </c>
      <c r="H206" s="33"/>
      <c r="I206" s="36" t="s">
        <v>346</v>
      </c>
      <c r="ID206" s="43"/>
      <c r="IE206" s="43"/>
      <c r="IF206" s="43"/>
      <c r="IG206" s="43"/>
      <c r="IH206" s="43"/>
      <c r="II206" s="43"/>
      <c r="IJ206" s="43"/>
      <c r="IK206" s="43"/>
      <c r="IL206" s="43"/>
      <c r="IM206" s="43"/>
      <c r="IN206" s="43"/>
      <c r="IO206" s="43"/>
      <c r="IP206" s="43"/>
      <c r="IQ206" s="43"/>
    </row>
    <row r="207" spans="1:251" s="3" customFormat="1" ht="14.25">
      <c r="A207" s="60"/>
      <c r="B207" s="60"/>
      <c r="C207" s="17">
        <v>2110507</v>
      </c>
      <c r="D207" s="17">
        <v>502</v>
      </c>
      <c r="E207" s="17">
        <v>2001</v>
      </c>
      <c r="F207" s="24">
        <v>70643</v>
      </c>
      <c r="G207" s="25">
        <f>ROUND(F207*8866/4270289,0)</f>
        <v>147</v>
      </c>
      <c r="H207" s="33"/>
      <c r="I207" s="36" t="s">
        <v>347</v>
      </c>
      <c r="ID207" s="43"/>
      <c r="IE207" s="43"/>
      <c r="IF207" s="43"/>
      <c r="IG207" s="43"/>
      <c r="IH207" s="43"/>
      <c r="II207" s="43"/>
      <c r="IJ207" s="43"/>
      <c r="IK207" s="43"/>
      <c r="IL207" s="43"/>
      <c r="IM207" s="43"/>
      <c r="IN207" s="43"/>
      <c r="IO207" s="43"/>
      <c r="IP207" s="43"/>
      <c r="IQ207" s="43"/>
    </row>
    <row r="208" spans="1:251" s="3" customFormat="1" ht="14.25">
      <c r="A208" s="60"/>
      <c r="B208" s="60"/>
      <c r="C208" s="17">
        <v>2110507</v>
      </c>
      <c r="D208" s="17">
        <v>502</v>
      </c>
      <c r="E208" s="17">
        <v>2001</v>
      </c>
      <c r="F208" s="24">
        <v>39959</v>
      </c>
      <c r="G208" s="25">
        <f>ROUND(F208*8866/4270289,0)</f>
        <v>83</v>
      </c>
      <c r="H208" s="33"/>
      <c r="I208" s="36" t="s">
        <v>348</v>
      </c>
      <c r="ID208" s="43"/>
      <c r="IE208" s="43"/>
      <c r="IF208" s="43"/>
      <c r="IG208" s="43"/>
      <c r="IH208" s="43"/>
      <c r="II208" s="43"/>
      <c r="IJ208" s="43"/>
      <c r="IK208" s="43"/>
      <c r="IL208" s="43"/>
      <c r="IM208" s="43"/>
      <c r="IN208" s="43"/>
      <c r="IO208" s="43"/>
      <c r="IP208" s="43"/>
      <c r="IQ208" s="43"/>
    </row>
    <row r="209" spans="1:251" s="3" customFormat="1" ht="14.25">
      <c r="A209" s="60"/>
      <c r="B209" s="60"/>
      <c r="C209" s="17">
        <v>2110507</v>
      </c>
      <c r="D209" s="17">
        <v>502</v>
      </c>
      <c r="E209" s="17">
        <v>2001</v>
      </c>
      <c r="F209" s="24">
        <v>562</v>
      </c>
      <c r="G209" s="25">
        <v>10</v>
      </c>
      <c r="H209" s="33"/>
      <c r="I209" s="36" t="s">
        <v>349</v>
      </c>
      <c r="ID209" s="43"/>
      <c r="IE209" s="43"/>
      <c r="IF209" s="43"/>
      <c r="IG209" s="43"/>
      <c r="IH209" s="43"/>
      <c r="II209" s="43"/>
      <c r="IJ209" s="43"/>
      <c r="IK209" s="43"/>
      <c r="IL209" s="43"/>
      <c r="IM209" s="43"/>
      <c r="IN209" s="43"/>
      <c r="IO209" s="43"/>
      <c r="IP209" s="43"/>
      <c r="IQ209" s="43"/>
    </row>
    <row r="210" spans="1:251" s="3" customFormat="1" ht="48">
      <c r="A210" s="60"/>
      <c r="B210" s="16" t="s">
        <v>523</v>
      </c>
      <c r="C210" s="17">
        <v>2110507</v>
      </c>
      <c r="D210" s="17">
        <v>502</v>
      </c>
      <c r="E210" s="17">
        <v>2001</v>
      </c>
      <c r="F210" s="24">
        <v>2577</v>
      </c>
      <c r="G210" s="25">
        <v>10</v>
      </c>
      <c r="H210" s="33" t="s">
        <v>351</v>
      </c>
      <c r="I210" s="36" t="s">
        <v>352</v>
      </c>
      <c r="ID210" s="43"/>
      <c r="IE210" s="43"/>
      <c r="IF210" s="43"/>
      <c r="IG210" s="43"/>
      <c r="IH210" s="43"/>
      <c r="II210" s="43"/>
      <c r="IJ210" s="43"/>
      <c r="IK210" s="43"/>
      <c r="IL210" s="43"/>
      <c r="IM210" s="43"/>
      <c r="IN210" s="43"/>
      <c r="IO210" s="43"/>
      <c r="IP210" s="43"/>
      <c r="IQ210" s="43"/>
    </row>
    <row r="211" spans="1:251" s="4" customFormat="1" ht="14.25">
      <c r="A211" s="59" t="s">
        <v>353</v>
      </c>
      <c r="B211" s="12" t="s">
        <v>354</v>
      </c>
      <c r="C211" s="18"/>
      <c r="D211" s="18"/>
      <c r="E211" s="18"/>
      <c r="F211" s="19">
        <f>F212+F213+F216+F221+F222+F223+F227+F228+F231+F235+F236</f>
        <v>989034</v>
      </c>
      <c r="G211" s="26">
        <f>G212+G213+G216+G221+G222+G223+G227+G228+G231+G235+G236</f>
        <v>2078</v>
      </c>
      <c r="H211" s="39"/>
      <c r="I211" s="38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  <c r="BH211" s="35"/>
      <c r="BI211" s="35"/>
      <c r="BJ211" s="35"/>
      <c r="BK211" s="35"/>
      <c r="BL211" s="35"/>
      <c r="BM211" s="35"/>
      <c r="BN211" s="35"/>
      <c r="BO211" s="35"/>
      <c r="BP211" s="35"/>
      <c r="BQ211" s="35"/>
      <c r="BR211" s="35"/>
      <c r="BS211" s="35"/>
      <c r="BT211" s="35"/>
      <c r="BU211" s="35"/>
      <c r="BV211" s="35"/>
      <c r="BW211" s="35"/>
      <c r="BX211" s="35"/>
      <c r="BY211" s="35"/>
      <c r="BZ211" s="35"/>
      <c r="CA211" s="35"/>
      <c r="CB211" s="35"/>
      <c r="CC211" s="35"/>
      <c r="CD211" s="35"/>
      <c r="CE211" s="35"/>
      <c r="CF211" s="35"/>
      <c r="CG211" s="35"/>
      <c r="CH211" s="35"/>
      <c r="CI211" s="35"/>
      <c r="CJ211" s="35"/>
      <c r="CK211" s="35"/>
      <c r="CL211" s="35"/>
      <c r="CM211" s="35"/>
      <c r="CN211" s="35"/>
      <c r="CO211" s="35"/>
      <c r="CP211" s="35"/>
      <c r="CQ211" s="35"/>
      <c r="CR211" s="35"/>
      <c r="CS211" s="35"/>
      <c r="CT211" s="35"/>
      <c r="CU211" s="35"/>
      <c r="CV211" s="35"/>
      <c r="CW211" s="35"/>
      <c r="CX211" s="35"/>
      <c r="CY211" s="35"/>
      <c r="CZ211" s="35"/>
      <c r="DA211" s="35"/>
      <c r="DB211" s="35"/>
      <c r="DC211" s="35"/>
      <c r="DD211" s="35"/>
      <c r="DE211" s="35"/>
      <c r="DF211" s="35"/>
      <c r="DG211" s="35"/>
      <c r="DH211" s="35"/>
      <c r="DI211" s="35"/>
      <c r="DJ211" s="35"/>
      <c r="DK211" s="35"/>
      <c r="DL211" s="35"/>
      <c r="DM211" s="35"/>
      <c r="DN211" s="35"/>
      <c r="DO211" s="35"/>
      <c r="DP211" s="35"/>
      <c r="DQ211" s="35"/>
      <c r="DR211" s="35"/>
      <c r="DS211" s="35"/>
      <c r="DT211" s="35"/>
      <c r="DU211" s="35"/>
      <c r="DV211" s="35"/>
      <c r="DW211" s="35"/>
      <c r="DX211" s="35"/>
      <c r="DY211" s="35"/>
      <c r="DZ211" s="35"/>
      <c r="EA211" s="35"/>
      <c r="EB211" s="35"/>
      <c r="EC211" s="35"/>
      <c r="ED211" s="35"/>
      <c r="EE211" s="35"/>
      <c r="EF211" s="35"/>
      <c r="EG211" s="35"/>
      <c r="EH211" s="35"/>
      <c r="EI211" s="35"/>
      <c r="EJ211" s="35"/>
      <c r="EK211" s="35"/>
      <c r="EL211" s="35"/>
      <c r="EM211" s="35"/>
      <c r="EN211" s="35"/>
      <c r="EO211" s="35"/>
      <c r="EP211" s="35"/>
      <c r="EQ211" s="35"/>
      <c r="ER211" s="35"/>
      <c r="ES211" s="35"/>
      <c r="ET211" s="35"/>
      <c r="EU211" s="35"/>
      <c r="EV211" s="35"/>
      <c r="EW211" s="35"/>
      <c r="EX211" s="35"/>
      <c r="EY211" s="35"/>
      <c r="EZ211" s="35"/>
      <c r="FA211" s="35"/>
      <c r="FB211" s="35"/>
      <c r="FC211" s="35"/>
      <c r="FD211" s="35"/>
      <c r="FE211" s="35"/>
      <c r="FF211" s="35"/>
      <c r="FG211" s="35"/>
      <c r="FH211" s="35"/>
      <c r="FI211" s="35"/>
      <c r="FJ211" s="35"/>
      <c r="FK211" s="35"/>
      <c r="FL211" s="35"/>
      <c r="FM211" s="35"/>
      <c r="FN211" s="35"/>
      <c r="FO211" s="35"/>
      <c r="FP211" s="35"/>
      <c r="FQ211" s="35"/>
      <c r="FR211" s="35"/>
      <c r="FS211" s="35"/>
      <c r="FT211" s="35"/>
      <c r="FU211" s="35"/>
      <c r="FV211" s="35"/>
      <c r="FW211" s="35"/>
      <c r="FX211" s="35"/>
      <c r="FY211" s="35"/>
      <c r="FZ211" s="35"/>
      <c r="GA211" s="35"/>
      <c r="GB211" s="35"/>
      <c r="GC211" s="35"/>
      <c r="GD211" s="35"/>
      <c r="GE211" s="35"/>
      <c r="GF211" s="35"/>
      <c r="GG211" s="35"/>
      <c r="GH211" s="35"/>
      <c r="GI211" s="35"/>
      <c r="GJ211" s="35"/>
      <c r="GK211" s="35"/>
      <c r="GL211" s="35"/>
      <c r="GM211" s="35"/>
      <c r="GN211" s="35"/>
      <c r="GO211" s="35"/>
      <c r="GP211" s="35"/>
      <c r="GQ211" s="35"/>
      <c r="GR211" s="35"/>
      <c r="GS211" s="35"/>
      <c r="GT211" s="35"/>
      <c r="GU211" s="35"/>
      <c r="GV211" s="35"/>
      <c r="GW211" s="35"/>
      <c r="GX211" s="35"/>
      <c r="GY211" s="35"/>
      <c r="GZ211" s="35"/>
      <c r="HA211" s="35"/>
      <c r="HB211" s="35"/>
      <c r="HC211" s="35"/>
      <c r="HD211" s="35"/>
      <c r="HE211" s="35"/>
      <c r="HF211" s="35"/>
      <c r="HG211" s="35"/>
      <c r="HH211" s="35"/>
      <c r="HI211" s="35"/>
      <c r="HJ211" s="35"/>
      <c r="HK211" s="35"/>
      <c r="HL211" s="35"/>
      <c r="HM211" s="35"/>
      <c r="HN211" s="35"/>
      <c r="HO211" s="35"/>
      <c r="HP211" s="35"/>
      <c r="HQ211" s="35"/>
      <c r="HR211" s="35"/>
      <c r="HS211" s="35"/>
      <c r="HT211" s="35"/>
      <c r="HU211" s="35"/>
      <c r="HV211" s="35"/>
      <c r="HW211" s="35"/>
      <c r="HX211" s="35"/>
      <c r="HY211" s="35"/>
      <c r="HZ211" s="35"/>
      <c r="IA211" s="35"/>
      <c r="IB211" s="35"/>
      <c r="IC211" s="35"/>
      <c r="ID211" s="44"/>
      <c r="IE211" s="44"/>
      <c r="IF211" s="44"/>
      <c r="IG211" s="44"/>
      <c r="IH211" s="44"/>
      <c r="II211" s="44"/>
      <c r="IJ211" s="44"/>
      <c r="IK211" s="44"/>
      <c r="IL211" s="44"/>
      <c r="IM211" s="44"/>
      <c r="IN211" s="44"/>
      <c r="IO211" s="44"/>
      <c r="IP211" s="44"/>
      <c r="IQ211" s="44"/>
    </row>
    <row r="212" spans="1:251" s="3" customFormat="1" ht="48">
      <c r="A212" s="60"/>
      <c r="B212" s="16" t="s">
        <v>355</v>
      </c>
      <c r="C212" s="17">
        <v>2110507</v>
      </c>
      <c r="D212" s="17">
        <v>502</v>
      </c>
      <c r="E212" s="17">
        <v>2001</v>
      </c>
      <c r="F212" s="49">
        <v>138</v>
      </c>
      <c r="G212" s="25">
        <v>10</v>
      </c>
      <c r="H212" s="33" t="s">
        <v>356</v>
      </c>
      <c r="I212" s="36" t="s">
        <v>357</v>
      </c>
      <c r="ID212" s="43"/>
      <c r="IE212" s="43"/>
      <c r="IF212" s="43"/>
      <c r="IG212" s="43"/>
      <c r="IH212" s="43"/>
      <c r="II212" s="43"/>
      <c r="IJ212" s="43"/>
      <c r="IK212" s="43"/>
      <c r="IL212" s="43"/>
      <c r="IM212" s="43"/>
      <c r="IN212" s="43"/>
      <c r="IO212" s="43"/>
      <c r="IP212" s="43"/>
      <c r="IQ212" s="43"/>
    </row>
    <row r="213" spans="1:251" s="4" customFormat="1" ht="48">
      <c r="A213" s="59"/>
      <c r="B213" s="12" t="s">
        <v>358</v>
      </c>
      <c r="C213" s="12"/>
      <c r="D213" s="12"/>
      <c r="E213" s="12"/>
      <c r="F213" s="20">
        <f>F214+F215</f>
        <v>71927</v>
      </c>
      <c r="G213" s="21">
        <f>G214+G215</f>
        <v>156</v>
      </c>
      <c r="H213" s="40" t="s">
        <v>359</v>
      </c>
      <c r="I213" s="38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  <c r="BL213" s="35"/>
      <c r="BM213" s="35"/>
      <c r="BN213" s="35"/>
      <c r="BO213" s="35"/>
      <c r="BP213" s="35"/>
      <c r="BQ213" s="35"/>
      <c r="BR213" s="35"/>
      <c r="BS213" s="35"/>
      <c r="BT213" s="35"/>
      <c r="BU213" s="35"/>
      <c r="BV213" s="35"/>
      <c r="BW213" s="35"/>
      <c r="BX213" s="35"/>
      <c r="BY213" s="35"/>
      <c r="BZ213" s="35"/>
      <c r="CA213" s="35"/>
      <c r="CB213" s="35"/>
      <c r="CC213" s="35"/>
      <c r="CD213" s="35"/>
      <c r="CE213" s="35"/>
      <c r="CF213" s="35"/>
      <c r="CG213" s="35"/>
      <c r="CH213" s="35"/>
      <c r="CI213" s="35"/>
      <c r="CJ213" s="35"/>
      <c r="CK213" s="35"/>
      <c r="CL213" s="35"/>
      <c r="CM213" s="35"/>
      <c r="CN213" s="35"/>
      <c r="CO213" s="35"/>
      <c r="CP213" s="35"/>
      <c r="CQ213" s="35"/>
      <c r="CR213" s="35"/>
      <c r="CS213" s="35"/>
      <c r="CT213" s="35"/>
      <c r="CU213" s="35"/>
      <c r="CV213" s="35"/>
      <c r="CW213" s="35"/>
      <c r="CX213" s="35"/>
      <c r="CY213" s="35"/>
      <c r="CZ213" s="35"/>
      <c r="DA213" s="35"/>
      <c r="DB213" s="35"/>
      <c r="DC213" s="35"/>
      <c r="DD213" s="35"/>
      <c r="DE213" s="35"/>
      <c r="DF213" s="35"/>
      <c r="DG213" s="35"/>
      <c r="DH213" s="35"/>
      <c r="DI213" s="35"/>
      <c r="DJ213" s="35"/>
      <c r="DK213" s="35"/>
      <c r="DL213" s="35"/>
      <c r="DM213" s="35"/>
      <c r="DN213" s="35"/>
      <c r="DO213" s="35"/>
      <c r="DP213" s="35"/>
      <c r="DQ213" s="35"/>
      <c r="DR213" s="35"/>
      <c r="DS213" s="35"/>
      <c r="DT213" s="35"/>
      <c r="DU213" s="35"/>
      <c r="DV213" s="35"/>
      <c r="DW213" s="35"/>
      <c r="DX213" s="35"/>
      <c r="DY213" s="35"/>
      <c r="DZ213" s="35"/>
      <c r="EA213" s="35"/>
      <c r="EB213" s="35"/>
      <c r="EC213" s="35"/>
      <c r="ED213" s="35"/>
      <c r="EE213" s="35"/>
      <c r="EF213" s="35"/>
      <c r="EG213" s="35"/>
      <c r="EH213" s="35"/>
      <c r="EI213" s="35"/>
      <c r="EJ213" s="35"/>
      <c r="EK213" s="35"/>
      <c r="EL213" s="35"/>
      <c r="EM213" s="35"/>
      <c r="EN213" s="35"/>
      <c r="EO213" s="35"/>
      <c r="EP213" s="35"/>
      <c r="EQ213" s="35"/>
      <c r="ER213" s="35"/>
      <c r="ES213" s="35"/>
      <c r="ET213" s="35"/>
      <c r="EU213" s="35"/>
      <c r="EV213" s="35"/>
      <c r="EW213" s="35"/>
      <c r="EX213" s="35"/>
      <c r="EY213" s="35"/>
      <c r="EZ213" s="35"/>
      <c r="FA213" s="35"/>
      <c r="FB213" s="35"/>
      <c r="FC213" s="35"/>
      <c r="FD213" s="35"/>
      <c r="FE213" s="35"/>
      <c r="FF213" s="35"/>
      <c r="FG213" s="35"/>
      <c r="FH213" s="35"/>
      <c r="FI213" s="35"/>
      <c r="FJ213" s="35"/>
      <c r="FK213" s="35"/>
      <c r="FL213" s="35"/>
      <c r="FM213" s="35"/>
      <c r="FN213" s="35"/>
      <c r="FO213" s="35"/>
      <c r="FP213" s="35"/>
      <c r="FQ213" s="35"/>
      <c r="FR213" s="35"/>
      <c r="FS213" s="35"/>
      <c r="FT213" s="35"/>
      <c r="FU213" s="35"/>
      <c r="FV213" s="35"/>
      <c r="FW213" s="35"/>
      <c r="FX213" s="35"/>
      <c r="FY213" s="35"/>
      <c r="FZ213" s="35"/>
      <c r="GA213" s="35"/>
      <c r="GB213" s="35"/>
      <c r="GC213" s="35"/>
      <c r="GD213" s="35"/>
      <c r="GE213" s="35"/>
      <c r="GF213" s="35"/>
      <c r="GG213" s="35"/>
      <c r="GH213" s="35"/>
      <c r="GI213" s="35"/>
      <c r="GJ213" s="35"/>
      <c r="GK213" s="35"/>
      <c r="GL213" s="35"/>
      <c r="GM213" s="35"/>
      <c r="GN213" s="35"/>
      <c r="GO213" s="35"/>
      <c r="GP213" s="35"/>
      <c r="GQ213" s="35"/>
      <c r="GR213" s="35"/>
      <c r="GS213" s="35"/>
      <c r="GT213" s="35"/>
      <c r="GU213" s="35"/>
      <c r="GV213" s="35"/>
      <c r="GW213" s="35"/>
      <c r="GX213" s="35"/>
      <c r="GY213" s="35"/>
      <c r="GZ213" s="35"/>
      <c r="HA213" s="35"/>
      <c r="HB213" s="35"/>
      <c r="HC213" s="35"/>
      <c r="HD213" s="35"/>
      <c r="HE213" s="35"/>
      <c r="HF213" s="35"/>
      <c r="HG213" s="35"/>
      <c r="HH213" s="35"/>
      <c r="HI213" s="35"/>
      <c r="HJ213" s="35"/>
      <c r="HK213" s="35"/>
      <c r="HL213" s="35"/>
      <c r="HM213" s="35"/>
      <c r="HN213" s="35"/>
      <c r="HO213" s="35"/>
      <c r="HP213" s="35"/>
      <c r="HQ213" s="35"/>
      <c r="HR213" s="35"/>
      <c r="HS213" s="35"/>
      <c r="HT213" s="35"/>
      <c r="HU213" s="35"/>
      <c r="HV213" s="35"/>
      <c r="HW213" s="35"/>
      <c r="HX213" s="35"/>
      <c r="HY213" s="35"/>
      <c r="HZ213" s="35"/>
      <c r="IA213" s="35"/>
      <c r="IB213" s="35"/>
      <c r="IC213" s="35"/>
      <c r="ID213" s="44"/>
      <c r="IE213" s="44"/>
      <c r="IF213" s="44"/>
      <c r="IG213" s="44"/>
      <c r="IH213" s="44"/>
      <c r="II213" s="44"/>
      <c r="IJ213" s="44"/>
      <c r="IK213" s="44"/>
      <c r="IL213" s="44"/>
      <c r="IM213" s="44"/>
      <c r="IN213" s="44"/>
      <c r="IO213" s="44"/>
      <c r="IP213" s="44"/>
      <c r="IQ213" s="44"/>
    </row>
    <row r="214" spans="1:251" s="3" customFormat="1" ht="14.25">
      <c r="A214" s="60"/>
      <c r="B214" s="60" t="s">
        <v>360</v>
      </c>
      <c r="C214" s="17">
        <v>2110507</v>
      </c>
      <c r="D214" s="17">
        <v>502</v>
      </c>
      <c r="E214" s="17">
        <v>2001</v>
      </c>
      <c r="F214" s="24">
        <v>1701</v>
      </c>
      <c r="G214" s="25">
        <v>10</v>
      </c>
      <c r="H214" s="33"/>
      <c r="I214" s="36" t="s">
        <v>361</v>
      </c>
      <c r="ID214" s="43"/>
      <c r="IE214" s="43"/>
      <c r="IF214" s="43"/>
      <c r="IG214" s="43"/>
      <c r="IH214" s="43"/>
      <c r="II214" s="43"/>
      <c r="IJ214" s="43"/>
      <c r="IK214" s="43"/>
      <c r="IL214" s="43"/>
      <c r="IM214" s="43"/>
      <c r="IN214" s="43"/>
      <c r="IO214" s="43"/>
      <c r="IP214" s="43"/>
      <c r="IQ214" s="43"/>
    </row>
    <row r="215" spans="1:251" s="3" customFormat="1" ht="14.25">
      <c r="A215" s="60"/>
      <c r="B215" s="60"/>
      <c r="C215" s="17">
        <v>2110507</v>
      </c>
      <c r="D215" s="17">
        <v>502</v>
      </c>
      <c r="E215" s="17">
        <v>2001</v>
      </c>
      <c r="F215" s="24">
        <v>70226</v>
      </c>
      <c r="G215" s="25">
        <f>ROUND(F215*8866/4270289,0)</f>
        <v>146</v>
      </c>
      <c r="H215" s="33"/>
      <c r="I215" s="36" t="s">
        <v>362</v>
      </c>
      <c r="ID215" s="43"/>
      <c r="IE215" s="43"/>
      <c r="IF215" s="43"/>
      <c r="IG215" s="43"/>
      <c r="IH215" s="43"/>
      <c r="II215" s="43"/>
      <c r="IJ215" s="43"/>
      <c r="IK215" s="43"/>
      <c r="IL215" s="43"/>
      <c r="IM215" s="43"/>
      <c r="IN215" s="43"/>
      <c r="IO215" s="43"/>
      <c r="IP215" s="43"/>
      <c r="IQ215" s="43"/>
    </row>
    <row r="216" spans="1:251" s="4" customFormat="1" ht="48">
      <c r="A216" s="59"/>
      <c r="B216" s="12" t="s">
        <v>363</v>
      </c>
      <c r="C216" s="12"/>
      <c r="D216" s="12"/>
      <c r="E216" s="12"/>
      <c r="F216" s="20">
        <f>SUM(F217:F220)</f>
        <v>146105</v>
      </c>
      <c r="G216" s="21">
        <f>SUM(G217:G220)</f>
        <v>304</v>
      </c>
      <c r="H216" s="39" t="s">
        <v>364</v>
      </c>
      <c r="I216" s="34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5"/>
      <c r="BL216" s="35"/>
      <c r="BM216" s="35"/>
      <c r="BN216" s="35"/>
      <c r="BO216" s="35"/>
      <c r="BP216" s="35"/>
      <c r="BQ216" s="35"/>
      <c r="BR216" s="35"/>
      <c r="BS216" s="35"/>
      <c r="BT216" s="35"/>
      <c r="BU216" s="35"/>
      <c r="BV216" s="35"/>
      <c r="BW216" s="35"/>
      <c r="BX216" s="35"/>
      <c r="BY216" s="35"/>
      <c r="BZ216" s="35"/>
      <c r="CA216" s="35"/>
      <c r="CB216" s="35"/>
      <c r="CC216" s="35"/>
      <c r="CD216" s="35"/>
      <c r="CE216" s="35"/>
      <c r="CF216" s="35"/>
      <c r="CG216" s="35"/>
      <c r="CH216" s="35"/>
      <c r="CI216" s="35"/>
      <c r="CJ216" s="35"/>
      <c r="CK216" s="35"/>
      <c r="CL216" s="35"/>
      <c r="CM216" s="35"/>
      <c r="CN216" s="35"/>
      <c r="CO216" s="35"/>
      <c r="CP216" s="35"/>
      <c r="CQ216" s="35"/>
      <c r="CR216" s="35"/>
      <c r="CS216" s="35"/>
      <c r="CT216" s="35"/>
      <c r="CU216" s="35"/>
      <c r="CV216" s="35"/>
      <c r="CW216" s="35"/>
      <c r="CX216" s="35"/>
      <c r="CY216" s="35"/>
      <c r="CZ216" s="35"/>
      <c r="DA216" s="35"/>
      <c r="DB216" s="35"/>
      <c r="DC216" s="35"/>
      <c r="DD216" s="35"/>
      <c r="DE216" s="35"/>
      <c r="DF216" s="35"/>
      <c r="DG216" s="35"/>
      <c r="DH216" s="35"/>
      <c r="DI216" s="35"/>
      <c r="DJ216" s="35"/>
      <c r="DK216" s="35"/>
      <c r="DL216" s="35"/>
      <c r="DM216" s="35"/>
      <c r="DN216" s="35"/>
      <c r="DO216" s="35"/>
      <c r="DP216" s="35"/>
      <c r="DQ216" s="35"/>
      <c r="DR216" s="35"/>
      <c r="DS216" s="35"/>
      <c r="DT216" s="35"/>
      <c r="DU216" s="35"/>
      <c r="DV216" s="35"/>
      <c r="DW216" s="35"/>
      <c r="DX216" s="35"/>
      <c r="DY216" s="35"/>
      <c r="DZ216" s="35"/>
      <c r="EA216" s="35"/>
      <c r="EB216" s="35"/>
      <c r="EC216" s="35"/>
      <c r="ED216" s="35"/>
      <c r="EE216" s="35"/>
      <c r="EF216" s="35"/>
      <c r="EG216" s="35"/>
      <c r="EH216" s="35"/>
      <c r="EI216" s="35"/>
      <c r="EJ216" s="35"/>
      <c r="EK216" s="35"/>
      <c r="EL216" s="35"/>
      <c r="EM216" s="35"/>
      <c r="EN216" s="35"/>
      <c r="EO216" s="35"/>
      <c r="EP216" s="35"/>
      <c r="EQ216" s="35"/>
      <c r="ER216" s="35"/>
      <c r="ES216" s="35"/>
      <c r="ET216" s="35"/>
      <c r="EU216" s="35"/>
      <c r="EV216" s="35"/>
      <c r="EW216" s="35"/>
      <c r="EX216" s="35"/>
      <c r="EY216" s="35"/>
      <c r="EZ216" s="35"/>
      <c r="FA216" s="35"/>
      <c r="FB216" s="35"/>
      <c r="FC216" s="35"/>
      <c r="FD216" s="35"/>
      <c r="FE216" s="35"/>
      <c r="FF216" s="35"/>
      <c r="FG216" s="35"/>
      <c r="FH216" s="35"/>
      <c r="FI216" s="35"/>
      <c r="FJ216" s="35"/>
      <c r="FK216" s="35"/>
      <c r="FL216" s="35"/>
      <c r="FM216" s="35"/>
      <c r="FN216" s="35"/>
      <c r="FO216" s="35"/>
      <c r="FP216" s="35"/>
      <c r="FQ216" s="35"/>
      <c r="FR216" s="35"/>
      <c r="FS216" s="35"/>
      <c r="FT216" s="35"/>
      <c r="FU216" s="35"/>
      <c r="FV216" s="35"/>
      <c r="FW216" s="35"/>
      <c r="FX216" s="35"/>
      <c r="FY216" s="35"/>
      <c r="FZ216" s="35"/>
      <c r="GA216" s="35"/>
      <c r="GB216" s="35"/>
      <c r="GC216" s="35"/>
      <c r="GD216" s="35"/>
      <c r="GE216" s="35"/>
      <c r="GF216" s="35"/>
      <c r="GG216" s="35"/>
      <c r="GH216" s="35"/>
      <c r="GI216" s="35"/>
      <c r="GJ216" s="35"/>
      <c r="GK216" s="35"/>
      <c r="GL216" s="35"/>
      <c r="GM216" s="35"/>
      <c r="GN216" s="35"/>
      <c r="GO216" s="35"/>
      <c r="GP216" s="35"/>
      <c r="GQ216" s="35"/>
      <c r="GR216" s="35"/>
      <c r="GS216" s="35"/>
      <c r="GT216" s="35"/>
      <c r="GU216" s="35"/>
      <c r="GV216" s="35"/>
      <c r="GW216" s="35"/>
      <c r="GX216" s="35"/>
      <c r="GY216" s="35"/>
      <c r="GZ216" s="35"/>
      <c r="HA216" s="35"/>
      <c r="HB216" s="35"/>
      <c r="HC216" s="35"/>
      <c r="HD216" s="35"/>
      <c r="HE216" s="35"/>
      <c r="HF216" s="35"/>
      <c r="HG216" s="35"/>
      <c r="HH216" s="35"/>
      <c r="HI216" s="35"/>
      <c r="HJ216" s="35"/>
      <c r="HK216" s="35"/>
      <c r="HL216" s="35"/>
      <c r="HM216" s="35"/>
      <c r="HN216" s="35"/>
      <c r="HO216" s="35"/>
      <c r="HP216" s="35"/>
      <c r="HQ216" s="35"/>
      <c r="HR216" s="35"/>
      <c r="HS216" s="35"/>
      <c r="HT216" s="35"/>
      <c r="HU216" s="35"/>
      <c r="HV216" s="35"/>
      <c r="HW216" s="35"/>
      <c r="HX216" s="35"/>
      <c r="HY216" s="35"/>
      <c r="HZ216" s="35"/>
      <c r="IA216" s="35"/>
      <c r="IB216" s="35"/>
      <c r="IC216" s="35"/>
      <c r="ID216" s="44"/>
      <c r="IE216" s="44"/>
      <c r="IF216" s="44"/>
      <c r="IG216" s="44"/>
      <c r="IH216" s="44"/>
      <c r="II216" s="44"/>
      <c r="IJ216" s="44"/>
      <c r="IK216" s="44"/>
      <c r="IL216" s="44"/>
      <c r="IM216" s="44"/>
      <c r="IN216" s="44"/>
      <c r="IO216" s="44"/>
      <c r="IP216" s="44"/>
      <c r="IQ216" s="44"/>
    </row>
    <row r="217" spans="1:251" s="3" customFormat="1" ht="14.25">
      <c r="A217" s="60"/>
      <c r="B217" s="60" t="s">
        <v>365</v>
      </c>
      <c r="C217" s="17">
        <v>2110507</v>
      </c>
      <c r="D217" s="17">
        <v>502</v>
      </c>
      <c r="E217" s="17">
        <v>2001</v>
      </c>
      <c r="F217" s="24">
        <v>50619</v>
      </c>
      <c r="G217" s="25">
        <f>ROUND(F217*8866/4270289,0)</f>
        <v>105</v>
      </c>
      <c r="H217" s="33"/>
      <c r="I217" s="36" t="s">
        <v>366</v>
      </c>
      <c r="ID217" s="43"/>
      <c r="IE217" s="43"/>
      <c r="IF217" s="43"/>
      <c r="IG217" s="43"/>
      <c r="IH217" s="43"/>
      <c r="II217" s="43"/>
      <c r="IJ217" s="43"/>
      <c r="IK217" s="43"/>
      <c r="IL217" s="43"/>
      <c r="IM217" s="43"/>
      <c r="IN217" s="43"/>
      <c r="IO217" s="43"/>
      <c r="IP217" s="43"/>
      <c r="IQ217" s="43"/>
    </row>
    <row r="218" spans="1:251" s="3" customFormat="1" ht="14.25">
      <c r="A218" s="60"/>
      <c r="B218" s="60"/>
      <c r="C218" s="17">
        <v>2110507</v>
      </c>
      <c r="D218" s="17">
        <v>502</v>
      </c>
      <c r="E218" s="17">
        <v>2001</v>
      </c>
      <c r="F218" s="24">
        <v>42252</v>
      </c>
      <c r="G218" s="25">
        <f>ROUND(F218*8866/4270289,0)</f>
        <v>88</v>
      </c>
      <c r="H218" s="33"/>
      <c r="I218" s="36" t="s">
        <v>367</v>
      </c>
      <c r="ID218" s="43"/>
      <c r="IE218" s="43"/>
      <c r="IF218" s="43"/>
      <c r="IG218" s="43"/>
      <c r="IH218" s="43"/>
      <c r="II218" s="43"/>
      <c r="IJ218" s="43"/>
      <c r="IK218" s="43"/>
      <c r="IL218" s="43"/>
      <c r="IM218" s="43"/>
      <c r="IN218" s="43"/>
      <c r="IO218" s="43"/>
      <c r="IP218" s="43"/>
      <c r="IQ218" s="43"/>
    </row>
    <row r="219" spans="1:251" s="3" customFormat="1" ht="14.25">
      <c r="A219" s="60"/>
      <c r="B219" s="60"/>
      <c r="C219" s="17">
        <v>2110507</v>
      </c>
      <c r="D219" s="17">
        <v>502</v>
      </c>
      <c r="E219" s="17">
        <v>2001</v>
      </c>
      <c r="F219" s="24">
        <v>47445</v>
      </c>
      <c r="G219" s="25">
        <f>ROUND(F219*8866/4270289,0)</f>
        <v>99</v>
      </c>
      <c r="H219" s="33"/>
      <c r="I219" s="36" t="s">
        <v>368</v>
      </c>
      <c r="ID219" s="43"/>
      <c r="IE219" s="43"/>
      <c r="IF219" s="43"/>
      <c r="IG219" s="43"/>
      <c r="IH219" s="43"/>
      <c r="II219" s="43"/>
      <c r="IJ219" s="43"/>
      <c r="IK219" s="43"/>
      <c r="IL219" s="43"/>
      <c r="IM219" s="43"/>
      <c r="IN219" s="43"/>
      <c r="IO219" s="43"/>
      <c r="IP219" s="43"/>
      <c r="IQ219" s="43"/>
    </row>
    <row r="220" spans="1:251" s="3" customFormat="1" ht="14.25">
      <c r="A220" s="60"/>
      <c r="B220" s="60"/>
      <c r="C220" s="17">
        <v>2110507</v>
      </c>
      <c r="D220" s="17">
        <v>502</v>
      </c>
      <c r="E220" s="17">
        <v>2001</v>
      </c>
      <c r="F220" s="24">
        <v>5789</v>
      </c>
      <c r="G220" s="25">
        <f>ROUND(F220*8866/4270289,0)</f>
        <v>12</v>
      </c>
      <c r="H220" s="33"/>
      <c r="I220" s="36" t="s">
        <v>369</v>
      </c>
      <c r="ID220" s="43"/>
      <c r="IE220" s="43"/>
      <c r="IF220" s="43"/>
      <c r="IG220" s="43"/>
      <c r="IH220" s="43"/>
      <c r="II220" s="43"/>
      <c r="IJ220" s="43"/>
      <c r="IK220" s="43"/>
      <c r="IL220" s="43"/>
      <c r="IM220" s="43"/>
      <c r="IN220" s="43"/>
      <c r="IO220" s="43"/>
      <c r="IP220" s="43"/>
      <c r="IQ220" s="43"/>
    </row>
    <row r="221" spans="1:251" s="3" customFormat="1" ht="48">
      <c r="A221" s="60"/>
      <c r="B221" s="16" t="s">
        <v>370</v>
      </c>
      <c r="C221" s="17">
        <v>2110507</v>
      </c>
      <c r="D221" s="17">
        <v>502</v>
      </c>
      <c r="E221" s="17">
        <v>2001</v>
      </c>
      <c r="F221" s="24">
        <v>3753</v>
      </c>
      <c r="G221" s="25">
        <v>10</v>
      </c>
      <c r="H221" s="33" t="s">
        <v>371</v>
      </c>
      <c r="I221" s="36" t="s">
        <v>372</v>
      </c>
      <c r="ID221" s="43"/>
      <c r="IE221" s="43"/>
      <c r="IF221" s="43"/>
      <c r="IG221" s="43"/>
      <c r="IH221" s="43"/>
      <c r="II221" s="43"/>
      <c r="IJ221" s="43"/>
      <c r="IK221" s="43"/>
      <c r="IL221" s="43"/>
      <c r="IM221" s="43"/>
      <c r="IN221" s="43"/>
      <c r="IO221" s="43"/>
      <c r="IP221" s="43"/>
      <c r="IQ221" s="43"/>
    </row>
    <row r="222" spans="1:251" s="3" customFormat="1" ht="48">
      <c r="A222" s="60"/>
      <c r="B222" s="16" t="s">
        <v>373</v>
      </c>
      <c r="C222" s="17">
        <v>2110507</v>
      </c>
      <c r="D222" s="17">
        <v>502</v>
      </c>
      <c r="E222" s="17">
        <v>2001</v>
      </c>
      <c r="F222" s="24">
        <v>36975</v>
      </c>
      <c r="G222" s="25">
        <f>ROUND(F222*8866/4270289,0)</f>
        <v>77</v>
      </c>
      <c r="H222" s="33" t="s">
        <v>374</v>
      </c>
      <c r="I222" s="36" t="s">
        <v>375</v>
      </c>
      <c r="ID222" s="43"/>
      <c r="IE222" s="43"/>
      <c r="IF222" s="43"/>
      <c r="IG222" s="43"/>
      <c r="IH222" s="43"/>
      <c r="II222" s="43"/>
      <c r="IJ222" s="43"/>
      <c r="IK222" s="43"/>
      <c r="IL222" s="43"/>
      <c r="IM222" s="43"/>
      <c r="IN222" s="43"/>
      <c r="IO222" s="43"/>
      <c r="IP222" s="43"/>
      <c r="IQ222" s="43"/>
    </row>
    <row r="223" spans="1:251" s="4" customFormat="1" ht="48">
      <c r="A223" s="59"/>
      <c r="B223" s="12" t="s">
        <v>376</v>
      </c>
      <c r="C223" s="12"/>
      <c r="D223" s="12"/>
      <c r="E223" s="12"/>
      <c r="F223" s="20">
        <f>SUM(F224:F226)</f>
        <v>300508</v>
      </c>
      <c r="G223" s="21">
        <f>SUM(G224:G226)</f>
        <v>624</v>
      </c>
      <c r="H223" s="40" t="s">
        <v>377</v>
      </c>
      <c r="I223" s="38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/>
      <c r="BI223" s="35"/>
      <c r="BJ223" s="35"/>
      <c r="BK223" s="35"/>
      <c r="BL223" s="35"/>
      <c r="BM223" s="35"/>
      <c r="BN223" s="35"/>
      <c r="BO223" s="35"/>
      <c r="BP223" s="35"/>
      <c r="BQ223" s="35"/>
      <c r="BR223" s="35"/>
      <c r="BS223" s="35"/>
      <c r="BT223" s="35"/>
      <c r="BU223" s="35"/>
      <c r="BV223" s="35"/>
      <c r="BW223" s="35"/>
      <c r="BX223" s="35"/>
      <c r="BY223" s="35"/>
      <c r="BZ223" s="35"/>
      <c r="CA223" s="35"/>
      <c r="CB223" s="35"/>
      <c r="CC223" s="35"/>
      <c r="CD223" s="35"/>
      <c r="CE223" s="35"/>
      <c r="CF223" s="35"/>
      <c r="CG223" s="35"/>
      <c r="CH223" s="35"/>
      <c r="CI223" s="35"/>
      <c r="CJ223" s="35"/>
      <c r="CK223" s="35"/>
      <c r="CL223" s="35"/>
      <c r="CM223" s="35"/>
      <c r="CN223" s="35"/>
      <c r="CO223" s="35"/>
      <c r="CP223" s="35"/>
      <c r="CQ223" s="35"/>
      <c r="CR223" s="35"/>
      <c r="CS223" s="35"/>
      <c r="CT223" s="35"/>
      <c r="CU223" s="35"/>
      <c r="CV223" s="35"/>
      <c r="CW223" s="35"/>
      <c r="CX223" s="35"/>
      <c r="CY223" s="35"/>
      <c r="CZ223" s="35"/>
      <c r="DA223" s="35"/>
      <c r="DB223" s="35"/>
      <c r="DC223" s="35"/>
      <c r="DD223" s="35"/>
      <c r="DE223" s="35"/>
      <c r="DF223" s="35"/>
      <c r="DG223" s="35"/>
      <c r="DH223" s="35"/>
      <c r="DI223" s="35"/>
      <c r="DJ223" s="35"/>
      <c r="DK223" s="35"/>
      <c r="DL223" s="35"/>
      <c r="DM223" s="35"/>
      <c r="DN223" s="35"/>
      <c r="DO223" s="35"/>
      <c r="DP223" s="35"/>
      <c r="DQ223" s="35"/>
      <c r="DR223" s="35"/>
      <c r="DS223" s="35"/>
      <c r="DT223" s="35"/>
      <c r="DU223" s="35"/>
      <c r="DV223" s="35"/>
      <c r="DW223" s="35"/>
      <c r="DX223" s="35"/>
      <c r="DY223" s="35"/>
      <c r="DZ223" s="35"/>
      <c r="EA223" s="35"/>
      <c r="EB223" s="35"/>
      <c r="EC223" s="35"/>
      <c r="ED223" s="35"/>
      <c r="EE223" s="35"/>
      <c r="EF223" s="35"/>
      <c r="EG223" s="35"/>
      <c r="EH223" s="35"/>
      <c r="EI223" s="35"/>
      <c r="EJ223" s="35"/>
      <c r="EK223" s="35"/>
      <c r="EL223" s="35"/>
      <c r="EM223" s="35"/>
      <c r="EN223" s="35"/>
      <c r="EO223" s="35"/>
      <c r="EP223" s="35"/>
      <c r="EQ223" s="35"/>
      <c r="ER223" s="35"/>
      <c r="ES223" s="35"/>
      <c r="ET223" s="35"/>
      <c r="EU223" s="35"/>
      <c r="EV223" s="35"/>
      <c r="EW223" s="35"/>
      <c r="EX223" s="35"/>
      <c r="EY223" s="35"/>
      <c r="EZ223" s="35"/>
      <c r="FA223" s="35"/>
      <c r="FB223" s="35"/>
      <c r="FC223" s="35"/>
      <c r="FD223" s="35"/>
      <c r="FE223" s="35"/>
      <c r="FF223" s="35"/>
      <c r="FG223" s="35"/>
      <c r="FH223" s="35"/>
      <c r="FI223" s="35"/>
      <c r="FJ223" s="35"/>
      <c r="FK223" s="35"/>
      <c r="FL223" s="35"/>
      <c r="FM223" s="35"/>
      <c r="FN223" s="35"/>
      <c r="FO223" s="35"/>
      <c r="FP223" s="35"/>
      <c r="FQ223" s="35"/>
      <c r="FR223" s="35"/>
      <c r="FS223" s="35"/>
      <c r="FT223" s="35"/>
      <c r="FU223" s="35"/>
      <c r="FV223" s="35"/>
      <c r="FW223" s="35"/>
      <c r="FX223" s="35"/>
      <c r="FY223" s="35"/>
      <c r="FZ223" s="35"/>
      <c r="GA223" s="35"/>
      <c r="GB223" s="35"/>
      <c r="GC223" s="35"/>
      <c r="GD223" s="35"/>
      <c r="GE223" s="35"/>
      <c r="GF223" s="35"/>
      <c r="GG223" s="35"/>
      <c r="GH223" s="35"/>
      <c r="GI223" s="35"/>
      <c r="GJ223" s="35"/>
      <c r="GK223" s="35"/>
      <c r="GL223" s="35"/>
      <c r="GM223" s="35"/>
      <c r="GN223" s="35"/>
      <c r="GO223" s="35"/>
      <c r="GP223" s="35"/>
      <c r="GQ223" s="35"/>
      <c r="GR223" s="35"/>
      <c r="GS223" s="35"/>
      <c r="GT223" s="35"/>
      <c r="GU223" s="35"/>
      <c r="GV223" s="35"/>
      <c r="GW223" s="35"/>
      <c r="GX223" s="35"/>
      <c r="GY223" s="35"/>
      <c r="GZ223" s="35"/>
      <c r="HA223" s="35"/>
      <c r="HB223" s="35"/>
      <c r="HC223" s="35"/>
      <c r="HD223" s="35"/>
      <c r="HE223" s="35"/>
      <c r="HF223" s="35"/>
      <c r="HG223" s="35"/>
      <c r="HH223" s="35"/>
      <c r="HI223" s="35"/>
      <c r="HJ223" s="35"/>
      <c r="HK223" s="35"/>
      <c r="HL223" s="35"/>
      <c r="HM223" s="35"/>
      <c r="HN223" s="35"/>
      <c r="HO223" s="35"/>
      <c r="HP223" s="35"/>
      <c r="HQ223" s="35"/>
      <c r="HR223" s="35"/>
      <c r="HS223" s="35"/>
      <c r="HT223" s="35"/>
      <c r="HU223" s="35"/>
      <c r="HV223" s="35"/>
      <c r="HW223" s="35"/>
      <c r="HX223" s="35"/>
      <c r="HY223" s="35"/>
      <c r="HZ223" s="35"/>
      <c r="IA223" s="35"/>
      <c r="IB223" s="35"/>
      <c r="IC223" s="35"/>
      <c r="ID223" s="44"/>
      <c r="IE223" s="44"/>
      <c r="IF223" s="44"/>
      <c r="IG223" s="44"/>
      <c r="IH223" s="44"/>
      <c r="II223" s="44"/>
      <c r="IJ223" s="44"/>
      <c r="IK223" s="44"/>
      <c r="IL223" s="44"/>
      <c r="IM223" s="44"/>
      <c r="IN223" s="44"/>
      <c r="IO223" s="44"/>
      <c r="IP223" s="44"/>
      <c r="IQ223" s="44"/>
    </row>
    <row r="224" spans="1:251" s="3" customFormat="1" ht="14.25">
      <c r="A224" s="60"/>
      <c r="B224" s="60" t="s">
        <v>378</v>
      </c>
      <c r="C224" s="17">
        <v>2110507</v>
      </c>
      <c r="D224" s="17">
        <v>502</v>
      </c>
      <c r="E224" s="17">
        <v>2001</v>
      </c>
      <c r="F224" s="24">
        <v>242726</v>
      </c>
      <c r="G224" s="25">
        <f>ROUND(F224*8866/4270289,0)</f>
        <v>504</v>
      </c>
      <c r="H224" s="33"/>
      <c r="I224" s="36" t="s">
        <v>379</v>
      </c>
      <c r="ID224" s="43"/>
      <c r="IE224" s="43"/>
      <c r="IF224" s="43"/>
      <c r="IG224" s="43"/>
      <c r="IH224" s="43"/>
      <c r="II224" s="43"/>
      <c r="IJ224" s="43"/>
      <c r="IK224" s="43"/>
      <c r="IL224" s="43"/>
      <c r="IM224" s="43"/>
      <c r="IN224" s="43"/>
      <c r="IO224" s="43"/>
      <c r="IP224" s="43"/>
      <c r="IQ224" s="43"/>
    </row>
    <row r="225" spans="1:251" s="3" customFormat="1" ht="14.25">
      <c r="A225" s="60"/>
      <c r="B225" s="60"/>
      <c r="C225" s="17">
        <v>2110507</v>
      </c>
      <c r="D225" s="17">
        <v>502</v>
      </c>
      <c r="E225" s="17">
        <v>2001</v>
      </c>
      <c r="F225" s="24">
        <v>28005</v>
      </c>
      <c r="G225" s="25">
        <f>ROUND(F225*8866/4270289,0)</f>
        <v>58</v>
      </c>
      <c r="H225" s="33"/>
      <c r="I225" s="36" t="s">
        <v>380</v>
      </c>
      <c r="ID225" s="43"/>
      <c r="IE225" s="43"/>
      <c r="IF225" s="43"/>
      <c r="IG225" s="43"/>
      <c r="IH225" s="43"/>
      <c r="II225" s="43"/>
      <c r="IJ225" s="43"/>
      <c r="IK225" s="43"/>
      <c r="IL225" s="43"/>
      <c r="IM225" s="43"/>
      <c r="IN225" s="43"/>
      <c r="IO225" s="43"/>
      <c r="IP225" s="43"/>
      <c r="IQ225" s="43"/>
    </row>
    <row r="226" spans="1:251" s="3" customFormat="1" ht="14.25">
      <c r="A226" s="60"/>
      <c r="B226" s="60"/>
      <c r="C226" s="17">
        <v>2110507</v>
      </c>
      <c r="D226" s="17">
        <v>502</v>
      </c>
      <c r="E226" s="17">
        <v>2001</v>
      </c>
      <c r="F226" s="24">
        <v>29777</v>
      </c>
      <c r="G226" s="25">
        <f>ROUND(F226*8866/4270289,0)</f>
        <v>62</v>
      </c>
      <c r="H226" s="33"/>
      <c r="I226" s="36" t="s">
        <v>381</v>
      </c>
      <c r="ID226" s="43"/>
      <c r="IE226" s="43"/>
      <c r="IF226" s="43"/>
      <c r="IG226" s="43"/>
      <c r="IH226" s="43"/>
      <c r="II226" s="43"/>
      <c r="IJ226" s="43"/>
      <c r="IK226" s="43"/>
      <c r="IL226" s="43"/>
      <c r="IM226" s="43"/>
      <c r="IN226" s="43"/>
      <c r="IO226" s="43"/>
      <c r="IP226" s="43"/>
      <c r="IQ226" s="43"/>
    </row>
    <row r="227" spans="1:251" s="3" customFormat="1" ht="48">
      <c r="A227" s="60"/>
      <c r="B227" s="16" t="s">
        <v>382</v>
      </c>
      <c r="C227" s="17">
        <v>2110507</v>
      </c>
      <c r="D227" s="17">
        <v>502</v>
      </c>
      <c r="E227" s="17">
        <v>2001</v>
      </c>
      <c r="F227" s="24">
        <v>33433</v>
      </c>
      <c r="G227" s="25">
        <f>ROUND(F227*8866/4270289,0)</f>
        <v>69</v>
      </c>
      <c r="H227" s="33" t="s">
        <v>383</v>
      </c>
      <c r="I227" s="36" t="s">
        <v>337</v>
      </c>
      <c r="ID227" s="43"/>
      <c r="IE227" s="43"/>
      <c r="IF227" s="43"/>
      <c r="IG227" s="43"/>
      <c r="IH227" s="43"/>
      <c r="II227" s="43"/>
      <c r="IJ227" s="43"/>
      <c r="IK227" s="43"/>
      <c r="IL227" s="43"/>
      <c r="IM227" s="43"/>
      <c r="IN227" s="43"/>
      <c r="IO227" s="43"/>
      <c r="IP227" s="43"/>
      <c r="IQ227" s="43"/>
    </row>
    <row r="228" spans="1:251" s="4" customFormat="1" ht="48">
      <c r="A228" s="59"/>
      <c r="B228" s="12" t="s">
        <v>384</v>
      </c>
      <c r="C228" s="12"/>
      <c r="D228" s="12"/>
      <c r="E228" s="12"/>
      <c r="F228" s="20">
        <f>SUM(F229:F230)</f>
        <v>117424</v>
      </c>
      <c r="G228" s="21">
        <f>SUM(G229:G230)</f>
        <v>243</v>
      </c>
      <c r="H228" s="40" t="s">
        <v>385</v>
      </c>
      <c r="I228" s="38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  <c r="BH228" s="35"/>
      <c r="BI228" s="35"/>
      <c r="BJ228" s="35"/>
      <c r="BK228" s="35"/>
      <c r="BL228" s="35"/>
      <c r="BM228" s="35"/>
      <c r="BN228" s="35"/>
      <c r="BO228" s="35"/>
      <c r="BP228" s="35"/>
      <c r="BQ228" s="35"/>
      <c r="BR228" s="35"/>
      <c r="BS228" s="35"/>
      <c r="BT228" s="35"/>
      <c r="BU228" s="35"/>
      <c r="BV228" s="35"/>
      <c r="BW228" s="35"/>
      <c r="BX228" s="35"/>
      <c r="BY228" s="35"/>
      <c r="BZ228" s="35"/>
      <c r="CA228" s="35"/>
      <c r="CB228" s="35"/>
      <c r="CC228" s="35"/>
      <c r="CD228" s="35"/>
      <c r="CE228" s="35"/>
      <c r="CF228" s="35"/>
      <c r="CG228" s="35"/>
      <c r="CH228" s="35"/>
      <c r="CI228" s="35"/>
      <c r="CJ228" s="35"/>
      <c r="CK228" s="35"/>
      <c r="CL228" s="35"/>
      <c r="CM228" s="35"/>
      <c r="CN228" s="35"/>
      <c r="CO228" s="35"/>
      <c r="CP228" s="35"/>
      <c r="CQ228" s="35"/>
      <c r="CR228" s="35"/>
      <c r="CS228" s="35"/>
      <c r="CT228" s="35"/>
      <c r="CU228" s="35"/>
      <c r="CV228" s="35"/>
      <c r="CW228" s="35"/>
      <c r="CX228" s="35"/>
      <c r="CY228" s="35"/>
      <c r="CZ228" s="35"/>
      <c r="DA228" s="35"/>
      <c r="DB228" s="35"/>
      <c r="DC228" s="35"/>
      <c r="DD228" s="35"/>
      <c r="DE228" s="35"/>
      <c r="DF228" s="35"/>
      <c r="DG228" s="35"/>
      <c r="DH228" s="35"/>
      <c r="DI228" s="35"/>
      <c r="DJ228" s="35"/>
      <c r="DK228" s="35"/>
      <c r="DL228" s="35"/>
      <c r="DM228" s="35"/>
      <c r="DN228" s="35"/>
      <c r="DO228" s="35"/>
      <c r="DP228" s="35"/>
      <c r="DQ228" s="35"/>
      <c r="DR228" s="35"/>
      <c r="DS228" s="35"/>
      <c r="DT228" s="35"/>
      <c r="DU228" s="35"/>
      <c r="DV228" s="35"/>
      <c r="DW228" s="35"/>
      <c r="DX228" s="35"/>
      <c r="DY228" s="35"/>
      <c r="DZ228" s="35"/>
      <c r="EA228" s="35"/>
      <c r="EB228" s="35"/>
      <c r="EC228" s="35"/>
      <c r="ED228" s="35"/>
      <c r="EE228" s="35"/>
      <c r="EF228" s="35"/>
      <c r="EG228" s="35"/>
      <c r="EH228" s="35"/>
      <c r="EI228" s="35"/>
      <c r="EJ228" s="35"/>
      <c r="EK228" s="35"/>
      <c r="EL228" s="35"/>
      <c r="EM228" s="35"/>
      <c r="EN228" s="35"/>
      <c r="EO228" s="35"/>
      <c r="EP228" s="35"/>
      <c r="EQ228" s="35"/>
      <c r="ER228" s="35"/>
      <c r="ES228" s="35"/>
      <c r="ET228" s="35"/>
      <c r="EU228" s="35"/>
      <c r="EV228" s="35"/>
      <c r="EW228" s="35"/>
      <c r="EX228" s="35"/>
      <c r="EY228" s="35"/>
      <c r="EZ228" s="35"/>
      <c r="FA228" s="35"/>
      <c r="FB228" s="35"/>
      <c r="FC228" s="35"/>
      <c r="FD228" s="35"/>
      <c r="FE228" s="35"/>
      <c r="FF228" s="35"/>
      <c r="FG228" s="35"/>
      <c r="FH228" s="35"/>
      <c r="FI228" s="35"/>
      <c r="FJ228" s="35"/>
      <c r="FK228" s="35"/>
      <c r="FL228" s="35"/>
      <c r="FM228" s="35"/>
      <c r="FN228" s="35"/>
      <c r="FO228" s="35"/>
      <c r="FP228" s="35"/>
      <c r="FQ228" s="35"/>
      <c r="FR228" s="35"/>
      <c r="FS228" s="35"/>
      <c r="FT228" s="35"/>
      <c r="FU228" s="35"/>
      <c r="FV228" s="35"/>
      <c r="FW228" s="35"/>
      <c r="FX228" s="35"/>
      <c r="FY228" s="35"/>
      <c r="FZ228" s="35"/>
      <c r="GA228" s="35"/>
      <c r="GB228" s="35"/>
      <c r="GC228" s="35"/>
      <c r="GD228" s="35"/>
      <c r="GE228" s="35"/>
      <c r="GF228" s="35"/>
      <c r="GG228" s="35"/>
      <c r="GH228" s="35"/>
      <c r="GI228" s="35"/>
      <c r="GJ228" s="35"/>
      <c r="GK228" s="35"/>
      <c r="GL228" s="35"/>
      <c r="GM228" s="35"/>
      <c r="GN228" s="35"/>
      <c r="GO228" s="35"/>
      <c r="GP228" s="35"/>
      <c r="GQ228" s="35"/>
      <c r="GR228" s="35"/>
      <c r="GS228" s="35"/>
      <c r="GT228" s="35"/>
      <c r="GU228" s="35"/>
      <c r="GV228" s="35"/>
      <c r="GW228" s="35"/>
      <c r="GX228" s="35"/>
      <c r="GY228" s="35"/>
      <c r="GZ228" s="35"/>
      <c r="HA228" s="35"/>
      <c r="HB228" s="35"/>
      <c r="HC228" s="35"/>
      <c r="HD228" s="35"/>
      <c r="HE228" s="35"/>
      <c r="HF228" s="35"/>
      <c r="HG228" s="35"/>
      <c r="HH228" s="35"/>
      <c r="HI228" s="35"/>
      <c r="HJ228" s="35"/>
      <c r="HK228" s="35"/>
      <c r="HL228" s="35"/>
      <c r="HM228" s="35"/>
      <c r="HN228" s="35"/>
      <c r="HO228" s="35"/>
      <c r="HP228" s="35"/>
      <c r="HQ228" s="35"/>
      <c r="HR228" s="35"/>
      <c r="HS228" s="35"/>
      <c r="HT228" s="35"/>
      <c r="HU228" s="35"/>
      <c r="HV228" s="35"/>
      <c r="HW228" s="35"/>
      <c r="HX228" s="35"/>
      <c r="HY228" s="35"/>
      <c r="HZ228" s="35"/>
      <c r="IA228" s="35"/>
      <c r="IB228" s="35"/>
      <c r="IC228" s="35"/>
      <c r="ID228" s="44"/>
      <c r="IE228" s="44"/>
      <c r="IF228" s="44"/>
      <c r="IG228" s="44"/>
      <c r="IH228" s="44"/>
      <c r="II228" s="44"/>
      <c r="IJ228" s="44"/>
      <c r="IK228" s="44"/>
      <c r="IL228" s="44"/>
      <c r="IM228" s="44"/>
      <c r="IN228" s="44"/>
      <c r="IO228" s="44"/>
      <c r="IP228" s="44"/>
      <c r="IQ228" s="44"/>
    </row>
    <row r="229" spans="1:251" s="3" customFormat="1" ht="14.25">
      <c r="A229" s="60"/>
      <c r="B229" s="60" t="s">
        <v>386</v>
      </c>
      <c r="C229" s="17">
        <v>2110507</v>
      </c>
      <c r="D229" s="17">
        <v>502</v>
      </c>
      <c r="E229" s="17">
        <v>2001</v>
      </c>
      <c r="F229" s="24">
        <v>39191</v>
      </c>
      <c r="G229" s="25">
        <f>ROUND(F229*8866/4270289,0)</f>
        <v>81</v>
      </c>
      <c r="H229" s="33"/>
      <c r="I229" s="36" t="s">
        <v>63</v>
      </c>
      <c r="ID229" s="43"/>
      <c r="IE229" s="43"/>
      <c r="IF229" s="43"/>
      <c r="IG229" s="43"/>
      <c r="IH229" s="43"/>
      <c r="II229" s="43"/>
      <c r="IJ229" s="43"/>
      <c r="IK229" s="43"/>
      <c r="IL229" s="43"/>
      <c r="IM229" s="43"/>
      <c r="IN229" s="43"/>
      <c r="IO229" s="43"/>
      <c r="IP229" s="43"/>
      <c r="IQ229" s="43"/>
    </row>
    <row r="230" spans="1:251" s="3" customFormat="1" ht="14.25">
      <c r="A230" s="60"/>
      <c r="B230" s="60"/>
      <c r="C230" s="17">
        <v>2110507</v>
      </c>
      <c r="D230" s="17">
        <v>502</v>
      </c>
      <c r="E230" s="17">
        <v>2001</v>
      </c>
      <c r="F230" s="24">
        <v>78233</v>
      </c>
      <c r="G230" s="25">
        <f>ROUND(F230*8866/4270289,0)</f>
        <v>162</v>
      </c>
      <c r="H230" s="33"/>
      <c r="I230" s="36" t="s">
        <v>387</v>
      </c>
      <c r="ID230" s="43"/>
      <c r="IE230" s="43"/>
      <c r="IF230" s="43"/>
      <c r="IG230" s="43"/>
      <c r="IH230" s="43"/>
      <c r="II230" s="43"/>
      <c r="IJ230" s="43"/>
      <c r="IK230" s="43"/>
      <c r="IL230" s="43"/>
      <c r="IM230" s="43"/>
      <c r="IN230" s="43"/>
      <c r="IO230" s="43"/>
      <c r="IP230" s="43"/>
      <c r="IQ230" s="43"/>
    </row>
    <row r="231" spans="1:251" s="4" customFormat="1" ht="48">
      <c r="A231" s="59"/>
      <c r="B231" s="12" t="s">
        <v>388</v>
      </c>
      <c r="C231" s="12"/>
      <c r="D231" s="12"/>
      <c r="E231" s="12"/>
      <c r="F231" s="20">
        <f>SUM(F232:F234)</f>
        <v>128392</v>
      </c>
      <c r="G231" s="21">
        <f>SUM(G232:G234)</f>
        <v>267</v>
      </c>
      <c r="H231" s="40" t="s">
        <v>389</v>
      </c>
      <c r="I231" s="38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  <c r="BO231" s="35"/>
      <c r="BP231" s="35"/>
      <c r="BQ231" s="35"/>
      <c r="BR231" s="35"/>
      <c r="BS231" s="35"/>
      <c r="BT231" s="35"/>
      <c r="BU231" s="35"/>
      <c r="BV231" s="35"/>
      <c r="BW231" s="35"/>
      <c r="BX231" s="35"/>
      <c r="BY231" s="35"/>
      <c r="BZ231" s="35"/>
      <c r="CA231" s="35"/>
      <c r="CB231" s="35"/>
      <c r="CC231" s="35"/>
      <c r="CD231" s="35"/>
      <c r="CE231" s="35"/>
      <c r="CF231" s="35"/>
      <c r="CG231" s="35"/>
      <c r="CH231" s="35"/>
      <c r="CI231" s="35"/>
      <c r="CJ231" s="35"/>
      <c r="CK231" s="35"/>
      <c r="CL231" s="35"/>
      <c r="CM231" s="35"/>
      <c r="CN231" s="35"/>
      <c r="CO231" s="35"/>
      <c r="CP231" s="35"/>
      <c r="CQ231" s="35"/>
      <c r="CR231" s="35"/>
      <c r="CS231" s="35"/>
      <c r="CT231" s="35"/>
      <c r="CU231" s="35"/>
      <c r="CV231" s="35"/>
      <c r="CW231" s="35"/>
      <c r="CX231" s="35"/>
      <c r="CY231" s="35"/>
      <c r="CZ231" s="35"/>
      <c r="DA231" s="35"/>
      <c r="DB231" s="35"/>
      <c r="DC231" s="35"/>
      <c r="DD231" s="35"/>
      <c r="DE231" s="35"/>
      <c r="DF231" s="35"/>
      <c r="DG231" s="35"/>
      <c r="DH231" s="35"/>
      <c r="DI231" s="35"/>
      <c r="DJ231" s="35"/>
      <c r="DK231" s="35"/>
      <c r="DL231" s="35"/>
      <c r="DM231" s="35"/>
      <c r="DN231" s="35"/>
      <c r="DO231" s="35"/>
      <c r="DP231" s="35"/>
      <c r="DQ231" s="35"/>
      <c r="DR231" s="35"/>
      <c r="DS231" s="35"/>
      <c r="DT231" s="35"/>
      <c r="DU231" s="35"/>
      <c r="DV231" s="35"/>
      <c r="DW231" s="35"/>
      <c r="DX231" s="35"/>
      <c r="DY231" s="35"/>
      <c r="DZ231" s="35"/>
      <c r="EA231" s="35"/>
      <c r="EB231" s="35"/>
      <c r="EC231" s="35"/>
      <c r="ED231" s="35"/>
      <c r="EE231" s="35"/>
      <c r="EF231" s="35"/>
      <c r="EG231" s="35"/>
      <c r="EH231" s="35"/>
      <c r="EI231" s="35"/>
      <c r="EJ231" s="35"/>
      <c r="EK231" s="35"/>
      <c r="EL231" s="35"/>
      <c r="EM231" s="35"/>
      <c r="EN231" s="35"/>
      <c r="EO231" s="35"/>
      <c r="EP231" s="35"/>
      <c r="EQ231" s="35"/>
      <c r="ER231" s="35"/>
      <c r="ES231" s="35"/>
      <c r="ET231" s="35"/>
      <c r="EU231" s="35"/>
      <c r="EV231" s="35"/>
      <c r="EW231" s="35"/>
      <c r="EX231" s="35"/>
      <c r="EY231" s="35"/>
      <c r="EZ231" s="35"/>
      <c r="FA231" s="35"/>
      <c r="FB231" s="35"/>
      <c r="FC231" s="35"/>
      <c r="FD231" s="35"/>
      <c r="FE231" s="35"/>
      <c r="FF231" s="35"/>
      <c r="FG231" s="35"/>
      <c r="FH231" s="35"/>
      <c r="FI231" s="35"/>
      <c r="FJ231" s="35"/>
      <c r="FK231" s="35"/>
      <c r="FL231" s="35"/>
      <c r="FM231" s="35"/>
      <c r="FN231" s="35"/>
      <c r="FO231" s="35"/>
      <c r="FP231" s="35"/>
      <c r="FQ231" s="35"/>
      <c r="FR231" s="35"/>
      <c r="FS231" s="35"/>
      <c r="FT231" s="35"/>
      <c r="FU231" s="35"/>
      <c r="FV231" s="35"/>
      <c r="FW231" s="35"/>
      <c r="FX231" s="35"/>
      <c r="FY231" s="35"/>
      <c r="FZ231" s="35"/>
      <c r="GA231" s="35"/>
      <c r="GB231" s="35"/>
      <c r="GC231" s="35"/>
      <c r="GD231" s="35"/>
      <c r="GE231" s="35"/>
      <c r="GF231" s="35"/>
      <c r="GG231" s="35"/>
      <c r="GH231" s="35"/>
      <c r="GI231" s="35"/>
      <c r="GJ231" s="35"/>
      <c r="GK231" s="35"/>
      <c r="GL231" s="35"/>
      <c r="GM231" s="35"/>
      <c r="GN231" s="35"/>
      <c r="GO231" s="35"/>
      <c r="GP231" s="35"/>
      <c r="GQ231" s="35"/>
      <c r="GR231" s="35"/>
      <c r="GS231" s="35"/>
      <c r="GT231" s="35"/>
      <c r="GU231" s="35"/>
      <c r="GV231" s="35"/>
      <c r="GW231" s="35"/>
      <c r="GX231" s="35"/>
      <c r="GY231" s="35"/>
      <c r="GZ231" s="35"/>
      <c r="HA231" s="35"/>
      <c r="HB231" s="35"/>
      <c r="HC231" s="35"/>
      <c r="HD231" s="35"/>
      <c r="HE231" s="35"/>
      <c r="HF231" s="35"/>
      <c r="HG231" s="35"/>
      <c r="HH231" s="35"/>
      <c r="HI231" s="35"/>
      <c r="HJ231" s="35"/>
      <c r="HK231" s="35"/>
      <c r="HL231" s="35"/>
      <c r="HM231" s="35"/>
      <c r="HN231" s="35"/>
      <c r="HO231" s="35"/>
      <c r="HP231" s="35"/>
      <c r="HQ231" s="35"/>
      <c r="HR231" s="35"/>
      <c r="HS231" s="35"/>
      <c r="HT231" s="35"/>
      <c r="HU231" s="35"/>
      <c r="HV231" s="35"/>
      <c r="HW231" s="35"/>
      <c r="HX231" s="35"/>
      <c r="HY231" s="35"/>
      <c r="HZ231" s="35"/>
      <c r="IA231" s="35"/>
      <c r="IB231" s="35"/>
      <c r="IC231" s="35"/>
      <c r="ID231" s="44"/>
      <c r="IE231" s="44"/>
      <c r="IF231" s="44"/>
      <c r="IG231" s="44"/>
      <c r="IH231" s="44"/>
      <c r="II231" s="44"/>
      <c r="IJ231" s="44"/>
      <c r="IK231" s="44"/>
      <c r="IL231" s="44"/>
      <c r="IM231" s="44"/>
      <c r="IN231" s="44"/>
      <c r="IO231" s="44"/>
      <c r="IP231" s="44"/>
      <c r="IQ231" s="44"/>
    </row>
    <row r="232" spans="1:251" s="3" customFormat="1" ht="14.25">
      <c r="A232" s="60"/>
      <c r="B232" s="60" t="s">
        <v>390</v>
      </c>
      <c r="C232" s="17">
        <v>2110507</v>
      </c>
      <c r="D232" s="17">
        <v>502</v>
      </c>
      <c r="E232" s="17">
        <v>2001</v>
      </c>
      <c r="F232" s="24">
        <v>79393</v>
      </c>
      <c r="G232" s="25">
        <f>ROUND(F232*8866/4270289,0)</f>
        <v>165</v>
      </c>
      <c r="H232" s="33"/>
      <c r="I232" s="36" t="s">
        <v>391</v>
      </c>
      <c r="ID232" s="43"/>
      <c r="IE232" s="43"/>
      <c r="IF232" s="43"/>
      <c r="IG232" s="43"/>
      <c r="IH232" s="43"/>
      <c r="II232" s="43"/>
      <c r="IJ232" s="43"/>
      <c r="IK232" s="43"/>
      <c r="IL232" s="43"/>
      <c r="IM232" s="43"/>
      <c r="IN232" s="43"/>
      <c r="IO232" s="43"/>
      <c r="IP232" s="43"/>
      <c r="IQ232" s="43"/>
    </row>
    <row r="233" spans="1:251" s="3" customFormat="1" ht="14.25">
      <c r="A233" s="60"/>
      <c r="B233" s="60"/>
      <c r="C233" s="17">
        <v>2110507</v>
      </c>
      <c r="D233" s="17">
        <v>502</v>
      </c>
      <c r="E233" s="17">
        <v>2001</v>
      </c>
      <c r="F233" s="24">
        <v>17713</v>
      </c>
      <c r="G233" s="25">
        <f>ROUND(F233*8866/4270289,0)</f>
        <v>37</v>
      </c>
      <c r="H233" s="33"/>
      <c r="I233" s="36" t="s">
        <v>392</v>
      </c>
      <c r="ID233" s="43"/>
      <c r="IE233" s="43"/>
      <c r="IF233" s="43"/>
      <c r="IG233" s="43"/>
      <c r="IH233" s="43"/>
      <c r="II233" s="43"/>
      <c r="IJ233" s="43"/>
      <c r="IK233" s="43"/>
      <c r="IL233" s="43"/>
      <c r="IM233" s="43"/>
      <c r="IN233" s="43"/>
      <c r="IO233" s="43"/>
      <c r="IP233" s="43"/>
      <c r="IQ233" s="43"/>
    </row>
    <row r="234" spans="1:251" s="3" customFormat="1" ht="14.25">
      <c r="A234" s="60"/>
      <c r="B234" s="60"/>
      <c r="C234" s="17">
        <v>2110507</v>
      </c>
      <c r="D234" s="17">
        <v>502</v>
      </c>
      <c r="E234" s="17">
        <v>2001</v>
      </c>
      <c r="F234" s="24">
        <v>31286</v>
      </c>
      <c r="G234" s="25">
        <f>ROUND(F234*8866/4270289,0)</f>
        <v>65</v>
      </c>
      <c r="H234" s="33"/>
      <c r="I234" s="36" t="s">
        <v>393</v>
      </c>
      <c r="ID234" s="43"/>
      <c r="IE234" s="43"/>
      <c r="IF234" s="43"/>
      <c r="IG234" s="43"/>
      <c r="IH234" s="43"/>
      <c r="II234" s="43"/>
      <c r="IJ234" s="43"/>
      <c r="IK234" s="43"/>
      <c r="IL234" s="43"/>
      <c r="IM234" s="43"/>
      <c r="IN234" s="43"/>
      <c r="IO234" s="43"/>
      <c r="IP234" s="43"/>
      <c r="IQ234" s="43"/>
    </row>
    <row r="235" spans="1:251" s="3" customFormat="1" ht="48">
      <c r="A235" s="60"/>
      <c r="B235" s="16" t="s">
        <v>394</v>
      </c>
      <c r="C235" s="17">
        <v>2110507</v>
      </c>
      <c r="D235" s="17">
        <v>502</v>
      </c>
      <c r="E235" s="17">
        <v>2001</v>
      </c>
      <c r="F235" s="24">
        <v>75071</v>
      </c>
      <c r="G235" s="25">
        <f>ROUND(F235*8866/4270289,0)</f>
        <v>156</v>
      </c>
      <c r="H235" s="33" t="s">
        <v>395</v>
      </c>
      <c r="I235" s="36" t="s">
        <v>396</v>
      </c>
      <c r="ID235" s="43"/>
      <c r="IE235" s="43"/>
      <c r="IF235" s="43"/>
      <c r="IG235" s="43"/>
      <c r="IH235" s="43"/>
      <c r="II235" s="43"/>
      <c r="IJ235" s="43"/>
      <c r="IK235" s="43"/>
      <c r="IL235" s="43"/>
      <c r="IM235" s="43"/>
      <c r="IN235" s="43"/>
      <c r="IO235" s="43"/>
      <c r="IP235" s="43"/>
      <c r="IQ235" s="43"/>
    </row>
    <row r="236" spans="1:251" s="4" customFormat="1" ht="48">
      <c r="A236" s="59"/>
      <c r="B236" s="12" t="s">
        <v>397</v>
      </c>
      <c r="C236" s="12"/>
      <c r="D236" s="12"/>
      <c r="E236" s="12"/>
      <c r="F236" s="20">
        <f>F237+F238+F239</f>
        <v>75308</v>
      </c>
      <c r="G236" s="21">
        <f>G237+G238+G239</f>
        <v>162</v>
      </c>
      <c r="H236" s="40" t="s">
        <v>398</v>
      </c>
      <c r="I236" s="38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5"/>
      <c r="BO236" s="35"/>
      <c r="BP236" s="35"/>
      <c r="BQ236" s="35"/>
      <c r="BR236" s="35"/>
      <c r="BS236" s="35"/>
      <c r="BT236" s="35"/>
      <c r="BU236" s="35"/>
      <c r="BV236" s="35"/>
      <c r="BW236" s="35"/>
      <c r="BX236" s="35"/>
      <c r="BY236" s="35"/>
      <c r="BZ236" s="35"/>
      <c r="CA236" s="35"/>
      <c r="CB236" s="35"/>
      <c r="CC236" s="35"/>
      <c r="CD236" s="35"/>
      <c r="CE236" s="35"/>
      <c r="CF236" s="35"/>
      <c r="CG236" s="35"/>
      <c r="CH236" s="35"/>
      <c r="CI236" s="35"/>
      <c r="CJ236" s="35"/>
      <c r="CK236" s="35"/>
      <c r="CL236" s="35"/>
      <c r="CM236" s="35"/>
      <c r="CN236" s="35"/>
      <c r="CO236" s="35"/>
      <c r="CP236" s="35"/>
      <c r="CQ236" s="35"/>
      <c r="CR236" s="35"/>
      <c r="CS236" s="35"/>
      <c r="CT236" s="35"/>
      <c r="CU236" s="35"/>
      <c r="CV236" s="35"/>
      <c r="CW236" s="35"/>
      <c r="CX236" s="35"/>
      <c r="CY236" s="35"/>
      <c r="CZ236" s="35"/>
      <c r="DA236" s="35"/>
      <c r="DB236" s="35"/>
      <c r="DC236" s="35"/>
      <c r="DD236" s="35"/>
      <c r="DE236" s="35"/>
      <c r="DF236" s="35"/>
      <c r="DG236" s="35"/>
      <c r="DH236" s="35"/>
      <c r="DI236" s="35"/>
      <c r="DJ236" s="35"/>
      <c r="DK236" s="35"/>
      <c r="DL236" s="35"/>
      <c r="DM236" s="35"/>
      <c r="DN236" s="35"/>
      <c r="DO236" s="35"/>
      <c r="DP236" s="35"/>
      <c r="DQ236" s="35"/>
      <c r="DR236" s="35"/>
      <c r="DS236" s="35"/>
      <c r="DT236" s="35"/>
      <c r="DU236" s="35"/>
      <c r="DV236" s="35"/>
      <c r="DW236" s="35"/>
      <c r="DX236" s="35"/>
      <c r="DY236" s="35"/>
      <c r="DZ236" s="35"/>
      <c r="EA236" s="35"/>
      <c r="EB236" s="35"/>
      <c r="EC236" s="35"/>
      <c r="ED236" s="35"/>
      <c r="EE236" s="35"/>
      <c r="EF236" s="35"/>
      <c r="EG236" s="35"/>
      <c r="EH236" s="35"/>
      <c r="EI236" s="35"/>
      <c r="EJ236" s="35"/>
      <c r="EK236" s="35"/>
      <c r="EL236" s="35"/>
      <c r="EM236" s="35"/>
      <c r="EN236" s="35"/>
      <c r="EO236" s="35"/>
      <c r="EP236" s="35"/>
      <c r="EQ236" s="35"/>
      <c r="ER236" s="35"/>
      <c r="ES236" s="35"/>
      <c r="ET236" s="35"/>
      <c r="EU236" s="35"/>
      <c r="EV236" s="35"/>
      <c r="EW236" s="35"/>
      <c r="EX236" s="35"/>
      <c r="EY236" s="35"/>
      <c r="EZ236" s="35"/>
      <c r="FA236" s="35"/>
      <c r="FB236" s="35"/>
      <c r="FC236" s="35"/>
      <c r="FD236" s="35"/>
      <c r="FE236" s="35"/>
      <c r="FF236" s="35"/>
      <c r="FG236" s="35"/>
      <c r="FH236" s="35"/>
      <c r="FI236" s="35"/>
      <c r="FJ236" s="35"/>
      <c r="FK236" s="35"/>
      <c r="FL236" s="35"/>
      <c r="FM236" s="35"/>
      <c r="FN236" s="35"/>
      <c r="FO236" s="35"/>
      <c r="FP236" s="35"/>
      <c r="FQ236" s="35"/>
      <c r="FR236" s="35"/>
      <c r="FS236" s="35"/>
      <c r="FT236" s="35"/>
      <c r="FU236" s="35"/>
      <c r="FV236" s="35"/>
      <c r="FW236" s="35"/>
      <c r="FX236" s="35"/>
      <c r="FY236" s="35"/>
      <c r="FZ236" s="35"/>
      <c r="GA236" s="35"/>
      <c r="GB236" s="35"/>
      <c r="GC236" s="35"/>
      <c r="GD236" s="35"/>
      <c r="GE236" s="35"/>
      <c r="GF236" s="35"/>
      <c r="GG236" s="35"/>
      <c r="GH236" s="35"/>
      <c r="GI236" s="35"/>
      <c r="GJ236" s="35"/>
      <c r="GK236" s="35"/>
      <c r="GL236" s="35"/>
      <c r="GM236" s="35"/>
      <c r="GN236" s="35"/>
      <c r="GO236" s="35"/>
      <c r="GP236" s="35"/>
      <c r="GQ236" s="35"/>
      <c r="GR236" s="35"/>
      <c r="GS236" s="35"/>
      <c r="GT236" s="35"/>
      <c r="GU236" s="35"/>
      <c r="GV236" s="35"/>
      <c r="GW236" s="35"/>
      <c r="GX236" s="35"/>
      <c r="GY236" s="35"/>
      <c r="GZ236" s="35"/>
      <c r="HA236" s="35"/>
      <c r="HB236" s="35"/>
      <c r="HC236" s="35"/>
      <c r="HD236" s="35"/>
      <c r="HE236" s="35"/>
      <c r="HF236" s="35"/>
      <c r="HG236" s="35"/>
      <c r="HH236" s="35"/>
      <c r="HI236" s="35"/>
      <c r="HJ236" s="35"/>
      <c r="HK236" s="35"/>
      <c r="HL236" s="35"/>
      <c r="HM236" s="35"/>
      <c r="HN236" s="35"/>
      <c r="HO236" s="35"/>
      <c r="HP236" s="35"/>
      <c r="HQ236" s="35"/>
      <c r="HR236" s="35"/>
      <c r="HS236" s="35"/>
      <c r="HT236" s="35"/>
      <c r="HU236" s="35"/>
      <c r="HV236" s="35"/>
      <c r="HW236" s="35"/>
      <c r="HX236" s="35"/>
      <c r="HY236" s="35"/>
      <c r="HZ236" s="35"/>
      <c r="IA236" s="35"/>
      <c r="IB236" s="35"/>
      <c r="IC236" s="35"/>
      <c r="ID236" s="44"/>
      <c r="IE236" s="44"/>
      <c r="IF236" s="44"/>
      <c r="IG236" s="44"/>
      <c r="IH236" s="44"/>
      <c r="II236" s="44"/>
      <c r="IJ236" s="44"/>
      <c r="IK236" s="44"/>
      <c r="IL236" s="44"/>
      <c r="IM236" s="44"/>
      <c r="IN236" s="44"/>
      <c r="IO236" s="44"/>
      <c r="IP236" s="44"/>
      <c r="IQ236" s="44"/>
    </row>
    <row r="237" spans="1:251" s="3" customFormat="1" ht="14.25">
      <c r="A237" s="60"/>
      <c r="B237" s="60" t="s">
        <v>399</v>
      </c>
      <c r="C237" s="17">
        <v>2110507</v>
      </c>
      <c r="D237" s="17">
        <v>502</v>
      </c>
      <c r="E237" s="17">
        <v>2001</v>
      </c>
      <c r="F237" s="24">
        <v>49153</v>
      </c>
      <c r="G237" s="25">
        <f>ROUND(F237*8866/4270289,0)</f>
        <v>102</v>
      </c>
      <c r="H237" s="33"/>
      <c r="I237" s="36" t="s">
        <v>400</v>
      </c>
      <c r="ID237" s="43"/>
      <c r="IE237" s="43"/>
      <c r="IF237" s="43"/>
      <c r="IG237" s="43"/>
      <c r="IH237" s="43"/>
      <c r="II237" s="43"/>
      <c r="IJ237" s="43"/>
      <c r="IK237" s="43"/>
      <c r="IL237" s="43"/>
      <c r="IM237" s="43"/>
      <c r="IN237" s="43"/>
      <c r="IO237" s="43"/>
      <c r="IP237" s="43"/>
      <c r="IQ237" s="43"/>
    </row>
    <row r="238" spans="1:251" s="3" customFormat="1" ht="14.25">
      <c r="A238" s="60"/>
      <c r="B238" s="60"/>
      <c r="C238" s="17">
        <v>2110507</v>
      </c>
      <c r="D238" s="17">
        <v>502</v>
      </c>
      <c r="E238" s="17">
        <v>2001</v>
      </c>
      <c r="F238" s="24">
        <v>2215</v>
      </c>
      <c r="G238" s="25">
        <v>10</v>
      </c>
      <c r="H238" s="33"/>
      <c r="I238" s="36" t="s">
        <v>401</v>
      </c>
      <c r="ID238" s="43"/>
      <c r="IE238" s="43"/>
      <c r="IF238" s="43"/>
      <c r="IG238" s="43"/>
      <c r="IH238" s="43"/>
      <c r="II238" s="43"/>
      <c r="IJ238" s="43"/>
      <c r="IK238" s="43"/>
      <c r="IL238" s="43"/>
      <c r="IM238" s="43"/>
      <c r="IN238" s="43"/>
      <c r="IO238" s="43"/>
      <c r="IP238" s="43"/>
      <c r="IQ238" s="43"/>
    </row>
    <row r="239" spans="1:251" s="3" customFormat="1" ht="14.25">
      <c r="A239" s="60"/>
      <c r="B239" s="60"/>
      <c r="C239" s="17">
        <v>2110507</v>
      </c>
      <c r="D239" s="17">
        <v>502</v>
      </c>
      <c r="E239" s="17">
        <v>2001</v>
      </c>
      <c r="F239" s="24">
        <v>23940</v>
      </c>
      <c r="G239" s="25">
        <f>ROUND(F239*8866/4270289,0)</f>
        <v>50</v>
      </c>
      <c r="H239" s="33"/>
      <c r="I239" s="36" t="s">
        <v>402</v>
      </c>
      <c r="ID239" s="43"/>
      <c r="IE239" s="43"/>
      <c r="IF239" s="43"/>
      <c r="IG239" s="43"/>
      <c r="IH239" s="43"/>
      <c r="II239" s="43"/>
      <c r="IJ239" s="43"/>
      <c r="IK239" s="43"/>
      <c r="IL239" s="43"/>
      <c r="IM239" s="43"/>
      <c r="IN239" s="43"/>
      <c r="IO239" s="43"/>
      <c r="IP239" s="43"/>
      <c r="IQ239" s="43"/>
    </row>
    <row r="240" spans="1:251" s="4" customFormat="1" ht="14.25">
      <c r="A240" s="59" t="s">
        <v>403</v>
      </c>
      <c r="B240" s="12" t="s">
        <v>404</v>
      </c>
      <c r="C240" s="18"/>
      <c r="D240" s="18"/>
      <c r="E240" s="18"/>
      <c r="F240" s="19">
        <f>F241+F244+F245+F249</f>
        <v>111511</v>
      </c>
      <c r="G240" s="26">
        <f>G241+G244+G245+G249</f>
        <v>258</v>
      </c>
      <c r="H240" s="39"/>
      <c r="I240" s="38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/>
      <c r="BO240" s="35"/>
      <c r="BP240" s="35"/>
      <c r="BQ240" s="35"/>
      <c r="BR240" s="35"/>
      <c r="BS240" s="35"/>
      <c r="BT240" s="35"/>
      <c r="BU240" s="35"/>
      <c r="BV240" s="35"/>
      <c r="BW240" s="35"/>
      <c r="BX240" s="35"/>
      <c r="BY240" s="35"/>
      <c r="BZ240" s="35"/>
      <c r="CA240" s="35"/>
      <c r="CB240" s="35"/>
      <c r="CC240" s="35"/>
      <c r="CD240" s="35"/>
      <c r="CE240" s="35"/>
      <c r="CF240" s="35"/>
      <c r="CG240" s="35"/>
      <c r="CH240" s="35"/>
      <c r="CI240" s="35"/>
      <c r="CJ240" s="35"/>
      <c r="CK240" s="35"/>
      <c r="CL240" s="35"/>
      <c r="CM240" s="35"/>
      <c r="CN240" s="35"/>
      <c r="CO240" s="35"/>
      <c r="CP240" s="35"/>
      <c r="CQ240" s="35"/>
      <c r="CR240" s="35"/>
      <c r="CS240" s="35"/>
      <c r="CT240" s="35"/>
      <c r="CU240" s="35"/>
      <c r="CV240" s="35"/>
      <c r="CW240" s="35"/>
      <c r="CX240" s="35"/>
      <c r="CY240" s="35"/>
      <c r="CZ240" s="35"/>
      <c r="DA240" s="35"/>
      <c r="DB240" s="35"/>
      <c r="DC240" s="35"/>
      <c r="DD240" s="35"/>
      <c r="DE240" s="35"/>
      <c r="DF240" s="35"/>
      <c r="DG240" s="35"/>
      <c r="DH240" s="35"/>
      <c r="DI240" s="35"/>
      <c r="DJ240" s="35"/>
      <c r="DK240" s="35"/>
      <c r="DL240" s="35"/>
      <c r="DM240" s="35"/>
      <c r="DN240" s="35"/>
      <c r="DO240" s="35"/>
      <c r="DP240" s="35"/>
      <c r="DQ240" s="35"/>
      <c r="DR240" s="35"/>
      <c r="DS240" s="35"/>
      <c r="DT240" s="35"/>
      <c r="DU240" s="35"/>
      <c r="DV240" s="35"/>
      <c r="DW240" s="35"/>
      <c r="DX240" s="35"/>
      <c r="DY240" s="35"/>
      <c r="DZ240" s="35"/>
      <c r="EA240" s="35"/>
      <c r="EB240" s="35"/>
      <c r="EC240" s="35"/>
      <c r="ED240" s="35"/>
      <c r="EE240" s="35"/>
      <c r="EF240" s="35"/>
      <c r="EG240" s="35"/>
      <c r="EH240" s="35"/>
      <c r="EI240" s="35"/>
      <c r="EJ240" s="35"/>
      <c r="EK240" s="35"/>
      <c r="EL240" s="35"/>
      <c r="EM240" s="35"/>
      <c r="EN240" s="35"/>
      <c r="EO240" s="35"/>
      <c r="EP240" s="35"/>
      <c r="EQ240" s="35"/>
      <c r="ER240" s="35"/>
      <c r="ES240" s="35"/>
      <c r="ET240" s="35"/>
      <c r="EU240" s="35"/>
      <c r="EV240" s="35"/>
      <c r="EW240" s="35"/>
      <c r="EX240" s="35"/>
      <c r="EY240" s="35"/>
      <c r="EZ240" s="35"/>
      <c r="FA240" s="35"/>
      <c r="FB240" s="35"/>
      <c r="FC240" s="35"/>
      <c r="FD240" s="35"/>
      <c r="FE240" s="35"/>
      <c r="FF240" s="35"/>
      <c r="FG240" s="35"/>
      <c r="FH240" s="35"/>
      <c r="FI240" s="35"/>
      <c r="FJ240" s="35"/>
      <c r="FK240" s="35"/>
      <c r="FL240" s="35"/>
      <c r="FM240" s="35"/>
      <c r="FN240" s="35"/>
      <c r="FO240" s="35"/>
      <c r="FP240" s="35"/>
      <c r="FQ240" s="35"/>
      <c r="FR240" s="35"/>
      <c r="FS240" s="35"/>
      <c r="FT240" s="35"/>
      <c r="FU240" s="35"/>
      <c r="FV240" s="35"/>
      <c r="FW240" s="35"/>
      <c r="FX240" s="35"/>
      <c r="FY240" s="35"/>
      <c r="FZ240" s="35"/>
      <c r="GA240" s="35"/>
      <c r="GB240" s="35"/>
      <c r="GC240" s="35"/>
      <c r="GD240" s="35"/>
      <c r="GE240" s="35"/>
      <c r="GF240" s="35"/>
      <c r="GG240" s="35"/>
      <c r="GH240" s="35"/>
      <c r="GI240" s="35"/>
      <c r="GJ240" s="35"/>
      <c r="GK240" s="35"/>
      <c r="GL240" s="35"/>
      <c r="GM240" s="35"/>
      <c r="GN240" s="35"/>
      <c r="GO240" s="35"/>
      <c r="GP240" s="35"/>
      <c r="GQ240" s="35"/>
      <c r="GR240" s="35"/>
      <c r="GS240" s="35"/>
      <c r="GT240" s="35"/>
      <c r="GU240" s="35"/>
      <c r="GV240" s="35"/>
      <c r="GW240" s="35"/>
      <c r="GX240" s="35"/>
      <c r="GY240" s="35"/>
      <c r="GZ240" s="35"/>
      <c r="HA240" s="35"/>
      <c r="HB240" s="35"/>
      <c r="HC240" s="35"/>
      <c r="HD240" s="35"/>
      <c r="HE240" s="35"/>
      <c r="HF240" s="35"/>
      <c r="HG240" s="35"/>
      <c r="HH240" s="35"/>
      <c r="HI240" s="35"/>
      <c r="HJ240" s="35"/>
      <c r="HK240" s="35"/>
      <c r="HL240" s="35"/>
      <c r="HM240" s="35"/>
      <c r="HN240" s="35"/>
      <c r="HO240" s="35"/>
      <c r="HP240" s="35"/>
      <c r="HQ240" s="35"/>
      <c r="HR240" s="35"/>
      <c r="HS240" s="35"/>
      <c r="HT240" s="35"/>
      <c r="HU240" s="35"/>
      <c r="HV240" s="35"/>
      <c r="HW240" s="35"/>
      <c r="HX240" s="35"/>
      <c r="HY240" s="35"/>
      <c r="HZ240" s="35"/>
      <c r="IA240" s="35"/>
      <c r="IB240" s="35"/>
      <c r="IC240" s="35"/>
      <c r="ID240" s="44"/>
      <c r="IE240" s="44"/>
      <c r="IF240" s="44"/>
      <c r="IG240" s="44"/>
      <c r="IH240" s="44"/>
      <c r="II240" s="44"/>
      <c r="IJ240" s="44"/>
      <c r="IK240" s="44"/>
      <c r="IL240" s="44"/>
      <c r="IM240" s="44"/>
      <c r="IN240" s="44"/>
      <c r="IO240" s="44"/>
      <c r="IP240" s="44"/>
      <c r="IQ240" s="44"/>
    </row>
    <row r="241" spans="1:251" s="4" customFormat="1" ht="48">
      <c r="A241" s="59"/>
      <c r="B241" s="12" t="s">
        <v>405</v>
      </c>
      <c r="C241" s="18"/>
      <c r="D241" s="18"/>
      <c r="E241" s="18"/>
      <c r="F241" s="19">
        <f>F242+F243</f>
        <v>13277</v>
      </c>
      <c r="G241" s="26">
        <f>G242+G243</f>
        <v>37</v>
      </c>
      <c r="H241" s="39" t="s">
        <v>406</v>
      </c>
      <c r="I241" s="34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35"/>
      <c r="BR241" s="35"/>
      <c r="BS241" s="35"/>
      <c r="BT241" s="35"/>
      <c r="BU241" s="35"/>
      <c r="BV241" s="35"/>
      <c r="BW241" s="35"/>
      <c r="BX241" s="35"/>
      <c r="BY241" s="35"/>
      <c r="BZ241" s="35"/>
      <c r="CA241" s="35"/>
      <c r="CB241" s="35"/>
      <c r="CC241" s="35"/>
      <c r="CD241" s="35"/>
      <c r="CE241" s="35"/>
      <c r="CF241" s="35"/>
      <c r="CG241" s="35"/>
      <c r="CH241" s="35"/>
      <c r="CI241" s="35"/>
      <c r="CJ241" s="35"/>
      <c r="CK241" s="35"/>
      <c r="CL241" s="35"/>
      <c r="CM241" s="35"/>
      <c r="CN241" s="35"/>
      <c r="CO241" s="35"/>
      <c r="CP241" s="35"/>
      <c r="CQ241" s="35"/>
      <c r="CR241" s="35"/>
      <c r="CS241" s="35"/>
      <c r="CT241" s="35"/>
      <c r="CU241" s="35"/>
      <c r="CV241" s="35"/>
      <c r="CW241" s="35"/>
      <c r="CX241" s="35"/>
      <c r="CY241" s="35"/>
      <c r="CZ241" s="35"/>
      <c r="DA241" s="35"/>
      <c r="DB241" s="35"/>
      <c r="DC241" s="35"/>
      <c r="DD241" s="35"/>
      <c r="DE241" s="35"/>
      <c r="DF241" s="35"/>
      <c r="DG241" s="35"/>
      <c r="DH241" s="35"/>
      <c r="DI241" s="35"/>
      <c r="DJ241" s="35"/>
      <c r="DK241" s="35"/>
      <c r="DL241" s="35"/>
      <c r="DM241" s="35"/>
      <c r="DN241" s="35"/>
      <c r="DO241" s="35"/>
      <c r="DP241" s="35"/>
      <c r="DQ241" s="35"/>
      <c r="DR241" s="35"/>
      <c r="DS241" s="35"/>
      <c r="DT241" s="35"/>
      <c r="DU241" s="35"/>
      <c r="DV241" s="35"/>
      <c r="DW241" s="35"/>
      <c r="DX241" s="35"/>
      <c r="DY241" s="35"/>
      <c r="DZ241" s="35"/>
      <c r="EA241" s="35"/>
      <c r="EB241" s="35"/>
      <c r="EC241" s="35"/>
      <c r="ED241" s="35"/>
      <c r="EE241" s="35"/>
      <c r="EF241" s="35"/>
      <c r="EG241" s="35"/>
      <c r="EH241" s="35"/>
      <c r="EI241" s="35"/>
      <c r="EJ241" s="35"/>
      <c r="EK241" s="35"/>
      <c r="EL241" s="35"/>
      <c r="EM241" s="35"/>
      <c r="EN241" s="35"/>
      <c r="EO241" s="35"/>
      <c r="EP241" s="35"/>
      <c r="EQ241" s="35"/>
      <c r="ER241" s="35"/>
      <c r="ES241" s="35"/>
      <c r="ET241" s="35"/>
      <c r="EU241" s="35"/>
      <c r="EV241" s="35"/>
      <c r="EW241" s="35"/>
      <c r="EX241" s="35"/>
      <c r="EY241" s="35"/>
      <c r="EZ241" s="35"/>
      <c r="FA241" s="35"/>
      <c r="FB241" s="35"/>
      <c r="FC241" s="35"/>
      <c r="FD241" s="35"/>
      <c r="FE241" s="35"/>
      <c r="FF241" s="35"/>
      <c r="FG241" s="35"/>
      <c r="FH241" s="35"/>
      <c r="FI241" s="35"/>
      <c r="FJ241" s="35"/>
      <c r="FK241" s="35"/>
      <c r="FL241" s="35"/>
      <c r="FM241" s="35"/>
      <c r="FN241" s="35"/>
      <c r="FO241" s="35"/>
      <c r="FP241" s="35"/>
      <c r="FQ241" s="35"/>
      <c r="FR241" s="35"/>
      <c r="FS241" s="35"/>
      <c r="FT241" s="35"/>
      <c r="FU241" s="35"/>
      <c r="FV241" s="35"/>
      <c r="FW241" s="35"/>
      <c r="FX241" s="35"/>
      <c r="FY241" s="35"/>
      <c r="FZ241" s="35"/>
      <c r="GA241" s="35"/>
      <c r="GB241" s="35"/>
      <c r="GC241" s="35"/>
      <c r="GD241" s="35"/>
      <c r="GE241" s="35"/>
      <c r="GF241" s="35"/>
      <c r="GG241" s="35"/>
      <c r="GH241" s="35"/>
      <c r="GI241" s="35"/>
      <c r="GJ241" s="35"/>
      <c r="GK241" s="35"/>
      <c r="GL241" s="35"/>
      <c r="GM241" s="35"/>
      <c r="GN241" s="35"/>
      <c r="GO241" s="35"/>
      <c r="GP241" s="35"/>
      <c r="GQ241" s="35"/>
      <c r="GR241" s="35"/>
      <c r="GS241" s="35"/>
      <c r="GT241" s="35"/>
      <c r="GU241" s="35"/>
      <c r="GV241" s="35"/>
      <c r="GW241" s="35"/>
      <c r="GX241" s="35"/>
      <c r="GY241" s="35"/>
      <c r="GZ241" s="35"/>
      <c r="HA241" s="35"/>
      <c r="HB241" s="35"/>
      <c r="HC241" s="35"/>
      <c r="HD241" s="35"/>
      <c r="HE241" s="35"/>
      <c r="HF241" s="35"/>
      <c r="HG241" s="35"/>
      <c r="HH241" s="35"/>
      <c r="HI241" s="35"/>
      <c r="HJ241" s="35"/>
      <c r="HK241" s="35"/>
      <c r="HL241" s="35"/>
      <c r="HM241" s="35"/>
      <c r="HN241" s="35"/>
      <c r="HO241" s="35"/>
      <c r="HP241" s="35"/>
      <c r="HQ241" s="35"/>
      <c r="HR241" s="35"/>
      <c r="HS241" s="35"/>
      <c r="HT241" s="35"/>
      <c r="HU241" s="35"/>
      <c r="HV241" s="35"/>
      <c r="HW241" s="35"/>
      <c r="HX241" s="35"/>
      <c r="HY241" s="35"/>
      <c r="HZ241" s="35"/>
      <c r="IA241" s="35"/>
      <c r="IB241" s="35"/>
      <c r="IC241" s="35"/>
      <c r="ID241" s="44"/>
      <c r="IE241" s="44"/>
      <c r="IF241" s="44"/>
      <c r="IG241" s="44"/>
      <c r="IH241" s="44"/>
      <c r="II241" s="44"/>
      <c r="IJ241" s="44"/>
      <c r="IK241" s="44"/>
      <c r="IL241" s="44"/>
      <c r="IM241" s="44"/>
      <c r="IN241" s="44"/>
      <c r="IO241" s="44"/>
      <c r="IP241" s="44"/>
      <c r="IQ241" s="44"/>
    </row>
    <row r="242" spans="1:251" s="3" customFormat="1" ht="14.25">
      <c r="A242" s="60"/>
      <c r="B242" s="60" t="s">
        <v>407</v>
      </c>
      <c r="C242" s="17">
        <v>2110507</v>
      </c>
      <c r="D242" s="17">
        <v>502</v>
      </c>
      <c r="E242" s="17">
        <v>2001</v>
      </c>
      <c r="F242" s="24">
        <v>13098</v>
      </c>
      <c r="G242" s="25">
        <f>ROUND(F242*8866/4270289,0)</f>
        <v>27</v>
      </c>
      <c r="H242" s="33"/>
      <c r="I242" s="36" t="s">
        <v>114</v>
      </c>
      <c r="ID242" s="43"/>
      <c r="IE242" s="43"/>
      <c r="IF242" s="43"/>
      <c r="IG242" s="43"/>
      <c r="IH242" s="43"/>
      <c r="II242" s="43"/>
      <c r="IJ242" s="43"/>
      <c r="IK242" s="43"/>
      <c r="IL242" s="43"/>
      <c r="IM242" s="43"/>
      <c r="IN242" s="43"/>
      <c r="IO242" s="43"/>
      <c r="IP242" s="43"/>
      <c r="IQ242" s="43"/>
    </row>
    <row r="243" spans="1:251" s="3" customFormat="1" ht="14.25">
      <c r="A243" s="60"/>
      <c r="B243" s="60"/>
      <c r="C243" s="17">
        <v>2110507</v>
      </c>
      <c r="D243" s="17">
        <v>502</v>
      </c>
      <c r="E243" s="17">
        <v>2001</v>
      </c>
      <c r="F243" s="24">
        <v>179</v>
      </c>
      <c r="G243" s="25">
        <v>10</v>
      </c>
      <c r="H243" s="33"/>
      <c r="I243" s="46" t="s">
        <v>408</v>
      </c>
      <c r="ID243" s="43"/>
      <c r="IE243" s="43"/>
      <c r="IF243" s="43"/>
      <c r="IG243" s="43"/>
      <c r="IH243" s="43"/>
      <c r="II243" s="43"/>
      <c r="IJ243" s="43"/>
      <c r="IK243" s="43"/>
      <c r="IL243" s="43"/>
      <c r="IM243" s="43"/>
      <c r="IN243" s="43"/>
      <c r="IO243" s="43"/>
      <c r="IP243" s="43"/>
      <c r="IQ243" s="43"/>
    </row>
    <row r="244" spans="1:251" s="3" customFormat="1" ht="48">
      <c r="A244" s="60"/>
      <c r="B244" s="16" t="s">
        <v>409</v>
      </c>
      <c r="C244" s="17">
        <v>2110507</v>
      </c>
      <c r="D244" s="17">
        <v>502</v>
      </c>
      <c r="E244" s="17">
        <v>2001</v>
      </c>
      <c r="F244" s="24">
        <v>834</v>
      </c>
      <c r="G244" s="25">
        <v>10</v>
      </c>
      <c r="H244" s="33" t="s">
        <v>410</v>
      </c>
      <c r="I244" s="36" t="s">
        <v>411</v>
      </c>
      <c r="ID244" s="43"/>
      <c r="IE244" s="43"/>
      <c r="IF244" s="43"/>
      <c r="IG244" s="43"/>
      <c r="IH244" s="43"/>
      <c r="II244" s="43"/>
      <c r="IJ244" s="43"/>
      <c r="IK244" s="43"/>
      <c r="IL244" s="43"/>
      <c r="IM244" s="43"/>
      <c r="IN244" s="43"/>
      <c r="IO244" s="43"/>
      <c r="IP244" s="43"/>
      <c r="IQ244" s="43"/>
    </row>
    <row r="245" spans="1:251" s="4" customFormat="1" ht="48">
      <c r="A245" s="59"/>
      <c r="B245" s="12" t="s">
        <v>412</v>
      </c>
      <c r="C245" s="12"/>
      <c r="D245" s="12"/>
      <c r="E245" s="12"/>
      <c r="F245" s="20">
        <f>F246+F247+F248</f>
        <v>22627</v>
      </c>
      <c r="G245" s="21">
        <f>G246+G247+G248</f>
        <v>55</v>
      </c>
      <c r="H245" s="40" t="s">
        <v>413</v>
      </c>
      <c r="I245" s="38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35"/>
      <c r="BV245" s="35"/>
      <c r="BW245" s="35"/>
      <c r="BX245" s="35"/>
      <c r="BY245" s="35"/>
      <c r="BZ245" s="35"/>
      <c r="CA245" s="35"/>
      <c r="CB245" s="35"/>
      <c r="CC245" s="35"/>
      <c r="CD245" s="35"/>
      <c r="CE245" s="35"/>
      <c r="CF245" s="35"/>
      <c r="CG245" s="35"/>
      <c r="CH245" s="35"/>
      <c r="CI245" s="35"/>
      <c r="CJ245" s="35"/>
      <c r="CK245" s="35"/>
      <c r="CL245" s="35"/>
      <c r="CM245" s="35"/>
      <c r="CN245" s="35"/>
      <c r="CO245" s="35"/>
      <c r="CP245" s="35"/>
      <c r="CQ245" s="35"/>
      <c r="CR245" s="35"/>
      <c r="CS245" s="35"/>
      <c r="CT245" s="35"/>
      <c r="CU245" s="35"/>
      <c r="CV245" s="35"/>
      <c r="CW245" s="35"/>
      <c r="CX245" s="35"/>
      <c r="CY245" s="35"/>
      <c r="CZ245" s="35"/>
      <c r="DA245" s="35"/>
      <c r="DB245" s="35"/>
      <c r="DC245" s="35"/>
      <c r="DD245" s="35"/>
      <c r="DE245" s="35"/>
      <c r="DF245" s="35"/>
      <c r="DG245" s="35"/>
      <c r="DH245" s="35"/>
      <c r="DI245" s="35"/>
      <c r="DJ245" s="35"/>
      <c r="DK245" s="35"/>
      <c r="DL245" s="35"/>
      <c r="DM245" s="35"/>
      <c r="DN245" s="35"/>
      <c r="DO245" s="35"/>
      <c r="DP245" s="35"/>
      <c r="DQ245" s="35"/>
      <c r="DR245" s="35"/>
      <c r="DS245" s="35"/>
      <c r="DT245" s="35"/>
      <c r="DU245" s="35"/>
      <c r="DV245" s="35"/>
      <c r="DW245" s="35"/>
      <c r="DX245" s="35"/>
      <c r="DY245" s="35"/>
      <c r="DZ245" s="35"/>
      <c r="EA245" s="35"/>
      <c r="EB245" s="35"/>
      <c r="EC245" s="35"/>
      <c r="ED245" s="35"/>
      <c r="EE245" s="35"/>
      <c r="EF245" s="35"/>
      <c r="EG245" s="35"/>
      <c r="EH245" s="35"/>
      <c r="EI245" s="35"/>
      <c r="EJ245" s="35"/>
      <c r="EK245" s="35"/>
      <c r="EL245" s="35"/>
      <c r="EM245" s="35"/>
      <c r="EN245" s="35"/>
      <c r="EO245" s="35"/>
      <c r="EP245" s="35"/>
      <c r="EQ245" s="35"/>
      <c r="ER245" s="35"/>
      <c r="ES245" s="35"/>
      <c r="ET245" s="35"/>
      <c r="EU245" s="35"/>
      <c r="EV245" s="35"/>
      <c r="EW245" s="35"/>
      <c r="EX245" s="35"/>
      <c r="EY245" s="35"/>
      <c r="EZ245" s="35"/>
      <c r="FA245" s="35"/>
      <c r="FB245" s="35"/>
      <c r="FC245" s="35"/>
      <c r="FD245" s="35"/>
      <c r="FE245" s="35"/>
      <c r="FF245" s="35"/>
      <c r="FG245" s="35"/>
      <c r="FH245" s="35"/>
      <c r="FI245" s="35"/>
      <c r="FJ245" s="35"/>
      <c r="FK245" s="35"/>
      <c r="FL245" s="35"/>
      <c r="FM245" s="35"/>
      <c r="FN245" s="35"/>
      <c r="FO245" s="35"/>
      <c r="FP245" s="35"/>
      <c r="FQ245" s="35"/>
      <c r="FR245" s="35"/>
      <c r="FS245" s="35"/>
      <c r="FT245" s="35"/>
      <c r="FU245" s="35"/>
      <c r="FV245" s="35"/>
      <c r="FW245" s="35"/>
      <c r="FX245" s="35"/>
      <c r="FY245" s="35"/>
      <c r="FZ245" s="35"/>
      <c r="GA245" s="35"/>
      <c r="GB245" s="35"/>
      <c r="GC245" s="35"/>
      <c r="GD245" s="35"/>
      <c r="GE245" s="35"/>
      <c r="GF245" s="35"/>
      <c r="GG245" s="35"/>
      <c r="GH245" s="35"/>
      <c r="GI245" s="35"/>
      <c r="GJ245" s="35"/>
      <c r="GK245" s="35"/>
      <c r="GL245" s="35"/>
      <c r="GM245" s="35"/>
      <c r="GN245" s="35"/>
      <c r="GO245" s="35"/>
      <c r="GP245" s="35"/>
      <c r="GQ245" s="35"/>
      <c r="GR245" s="35"/>
      <c r="GS245" s="35"/>
      <c r="GT245" s="35"/>
      <c r="GU245" s="35"/>
      <c r="GV245" s="35"/>
      <c r="GW245" s="35"/>
      <c r="GX245" s="35"/>
      <c r="GY245" s="35"/>
      <c r="GZ245" s="35"/>
      <c r="HA245" s="35"/>
      <c r="HB245" s="35"/>
      <c r="HC245" s="35"/>
      <c r="HD245" s="35"/>
      <c r="HE245" s="35"/>
      <c r="HF245" s="35"/>
      <c r="HG245" s="35"/>
      <c r="HH245" s="35"/>
      <c r="HI245" s="35"/>
      <c r="HJ245" s="35"/>
      <c r="HK245" s="35"/>
      <c r="HL245" s="35"/>
      <c r="HM245" s="35"/>
      <c r="HN245" s="35"/>
      <c r="HO245" s="35"/>
      <c r="HP245" s="35"/>
      <c r="HQ245" s="35"/>
      <c r="HR245" s="35"/>
      <c r="HS245" s="35"/>
      <c r="HT245" s="35"/>
      <c r="HU245" s="35"/>
      <c r="HV245" s="35"/>
      <c r="HW245" s="35"/>
      <c r="HX245" s="35"/>
      <c r="HY245" s="35"/>
      <c r="HZ245" s="35"/>
      <c r="IA245" s="35"/>
      <c r="IB245" s="35"/>
      <c r="IC245" s="35"/>
      <c r="ID245" s="44"/>
      <c r="IE245" s="44"/>
      <c r="IF245" s="44"/>
      <c r="IG245" s="44"/>
      <c r="IH245" s="44"/>
      <c r="II245" s="44"/>
      <c r="IJ245" s="44"/>
      <c r="IK245" s="44"/>
      <c r="IL245" s="44"/>
      <c r="IM245" s="44"/>
      <c r="IN245" s="44"/>
      <c r="IO245" s="44"/>
      <c r="IP245" s="44"/>
      <c r="IQ245" s="44"/>
    </row>
    <row r="246" spans="1:251" s="3" customFormat="1" ht="14.25">
      <c r="A246" s="60"/>
      <c r="B246" s="60" t="s">
        <v>414</v>
      </c>
      <c r="C246" s="17">
        <v>2110507</v>
      </c>
      <c r="D246" s="17">
        <v>502</v>
      </c>
      <c r="E246" s="17">
        <v>2001</v>
      </c>
      <c r="F246" s="24">
        <v>13162</v>
      </c>
      <c r="G246" s="25">
        <f>ROUND(F246*8866/4270289,0)</f>
        <v>27</v>
      </c>
      <c r="H246" s="33"/>
      <c r="I246" s="36" t="s">
        <v>415</v>
      </c>
      <c r="ID246" s="43"/>
      <c r="IE246" s="43"/>
      <c r="IF246" s="43"/>
      <c r="IG246" s="43"/>
      <c r="IH246" s="43"/>
      <c r="II246" s="43"/>
      <c r="IJ246" s="43"/>
      <c r="IK246" s="43"/>
      <c r="IL246" s="43"/>
      <c r="IM246" s="43"/>
      <c r="IN246" s="43"/>
      <c r="IO246" s="43"/>
      <c r="IP246" s="43"/>
      <c r="IQ246" s="43"/>
    </row>
    <row r="247" spans="1:251" s="3" customFormat="1" ht="14.25">
      <c r="A247" s="60"/>
      <c r="B247" s="60"/>
      <c r="C247" s="17">
        <v>2110507</v>
      </c>
      <c r="D247" s="17">
        <v>502</v>
      </c>
      <c r="E247" s="17">
        <v>2001</v>
      </c>
      <c r="F247" s="24">
        <v>620</v>
      </c>
      <c r="G247" s="25">
        <v>10</v>
      </c>
      <c r="H247" s="33"/>
      <c r="I247" s="36" t="s">
        <v>416</v>
      </c>
      <c r="ID247" s="43"/>
      <c r="IE247" s="43"/>
      <c r="IF247" s="43"/>
      <c r="IG247" s="43"/>
      <c r="IH247" s="43"/>
      <c r="II247" s="43"/>
      <c r="IJ247" s="43"/>
      <c r="IK247" s="43"/>
      <c r="IL247" s="43"/>
      <c r="IM247" s="43"/>
      <c r="IN247" s="43"/>
      <c r="IO247" s="43"/>
      <c r="IP247" s="43"/>
      <c r="IQ247" s="43"/>
    </row>
    <row r="248" spans="1:251" s="3" customFormat="1" ht="14.25">
      <c r="A248" s="60"/>
      <c r="B248" s="60"/>
      <c r="C248" s="17">
        <v>2110507</v>
      </c>
      <c r="D248" s="17">
        <v>502</v>
      </c>
      <c r="E248" s="17">
        <v>2001</v>
      </c>
      <c r="F248" s="24">
        <v>8845</v>
      </c>
      <c r="G248" s="25">
        <f>ROUND(F248*8866/4270289,0)</f>
        <v>18</v>
      </c>
      <c r="H248" s="33"/>
      <c r="I248" s="36" t="s">
        <v>108</v>
      </c>
      <c r="ID248" s="43"/>
      <c r="IE248" s="43"/>
      <c r="IF248" s="43"/>
      <c r="IG248" s="43"/>
      <c r="IH248" s="43"/>
      <c r="II248" s="43"/>
      <c r="IJ248" s="43"/>
      <c r="IK248" s="43"/>
      <c r="IL248" s="43"/>
      <c r="IM248" s="43"/>
      <c r="IN248" s="43"/>
      <c r="IO248" s="43"/>
      <c r="IP248" s="43"/>
      <c r="IQ248" s="43"/>
    </row>
    <row r="249" spans="1:251" s="4" customFormat="1" ht="48">
      <c r="A249" s="59"/>
      <c r="B249" s="12" t="s">
        <v>417</v>
      </c>
      <c r="C249" s="12"/>
      <c r="D249" s="12"/>
      <c r="E249" s="12"/>
      <c r="F249" s="20">
        <f>F250+F251</f>
        <v>74773</v>
      </c>
      <c r="G249" s="21">
        <f>G250+G251</f>
        <v>156</v>
      </c>
      <c r="H249" s="40" t="s">
        <v>418</v>
      </c>
      <c r="I249" s="38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  <c r="BG249" s="35"/>
      <c r="BH249" s="35"/>
      <c r="BI249" s="35"/>
      <c r="BJ249" s="35"/>
      <c r="BK249" s="35"/>
      <c r="BL249" s="35"/>
      <c r="BM249" s="35"/>
      <c r="BN249" s="35"/>
      <c r="BO249" s="35"/>
      <c r="BP249" s="35"/>
      <c r="BQ249" s="35"/>
      <c r="BR249" s="35"/>
      <c r="BS249" s="35"/>
      <c r="BT249" s="35"/>
      <c r="BU249" s="35"/>
      <c r="BV249" s="35"/>
      <c r="BW249" s="35"/>
      <c r="BX249" s="35"/>
      <c r="BY249" s="35"/>
      <c r="BZ249" s="35"/>
      <c r="CA249" s="35"/>
      <c r="CB249" s="35"/>
      <c r="CC249" s="35"/>
      <c r="CD249" s="35"/>
      <c r="CE249" s="35"/>
      <c r="CF249" s="35"/>
      <c r="CG249" s="35"/>
      <c r="CH249" s="35"/>
      <c r="CI249" s="35"/>
      <c r="CJ249" s="35"/>
      <c r="CK249" s="35"/>
      <c r="CL249" s="35"/>
      <c r="CM249" s="35"/>
      <c r="CN249" s="35"/>
      <c r="CO249" s="35"/>
      <c r="CP249" s="35"/>
      <c r="CQ249" s="35"/>
      <c r="CR249" s="35"/>
      <c r="CS249" s="35"/>
      <c r="CT249" s="35"/>
      <c r="CU249" s="35"/>
      <c r="CV249" s="35"/>
      <c r="CW249" s="35"/>
      <c r="CX249" s="35"/>
      <c r="CY249" s="35"/>
      <c r="CZ249" s="35"/>
      <c r="DA249" s="35"/>
      <c r="DB249" s="35"/>
      <c r="DC249" s="35"/>
      <c r="DD249" s="35"/>
      <c r="DE249" s="35"/>
      <c r="DF249" s="35"/>
      <c r="DG249" s="35"/>
      <c r="DH249" s="35"/>
      <c r="DI249" s="35"/>
      <c r="DJ249" s="35"/>
      <c r="DK249" s="35"/>
      <c r="DL249" s="35"/>
      <c r="DM249" s="35"/>
      <c r="DN249" s="35"/>
      <c r="DO249" s="35"/>
      <c r="DP249" s="35"/>
      <c r="DQ249" s="35"/>
      <c r="DR249" s="35"/>
      <c r="DS249" s="35"/>
      <c r="DT249" s="35"/>
      <c r="DU249" s="35"/>
      <c r="DV249" s="35"/>
      <c r="DW249" s="35"/>
      <c r="DX249" s="35"/>
      <c r="DY249" s="35"/>
      <c r="DZ249" s="35"/>
      <c r="EA249" s="35"/>
      <c r="EB249" s="35"/>
      <c r="EC249" s="35"/>
      <c r="ED249" s="35"/>
      <c r="EE249" s="35"/>
      <c r="EF249" s="35"/>
      <c r="EG249" s="35"/>
      <c r="EH249" s="35"/>
      <c r="EI249" s="35"/>
      <c r="EJ249" s="35"/>
      <c r="EK249" s="35"/>
      <c r="EL249" s="35"/>
      <c r="EM249" s="35"/>
      <c r="EN249" s="35"/>
      <c r="EO249" s="35"/>
      <c r="EP249" s="35"/>
      <c r="EQ249" s="35"/>
      <c r="ER249" s="35"/>
      <c r="ES249" s="35"/>
      <c r="ET249" s="35"/>
      <c r="EU249" s="35"/>
      <c r="EV249" s="35"/>
      <c r="EW249" s="35"/>
      <c r="EX249" s="35"/>
      <c r="EY249" s="35"/>
      <c r="EZ249" s="35"/>
      <c r="FA249" s="35"/>
      <c r="FB249" s="35"/>
      <c r="FC249" s="35"/>
      <c r="FD249" s="35"/>
      <c r="FE249" s="35"/>
      <c r="FF249" s="35"/>
      <c r="FG249" s="35"/>
      <c r="FH249" s="35"/>
      <c r="FI249" s="35"/>
      <c r="FJ249" s="35"/>
      <c r="FK249" s="35"/>
      <c r="FL249" s="35"/>
      <c r="FM249" s="35"/>
      <c r="FN249" s="35"/>
      <c r="FO249" s="35"/>
      <c r="FP249" s="35"/>
      <c r="FQ249" s="35"/>
      <c r="FR249" s="35"/>
      <c r="FS249" s="35"/>
      <c r="FT249" s="35"/>
      <c r="FU249" s="35"/>
      <c r="FV249" s="35"/>
      <c r="FW249" s="35"/>
      <c r="FX249" s="35"/>
      <c r="FY249" s="35"/>
      <c r="FZ249" s="35"/>
      <c r="GA249" s="35"/>
      <c r="GB249" s="35"/>
      <c r="GC249" s="35"/>
      <c r="GD249" s="35"/>
      <c r="GE249" s="35"/>
      <c r="GF249" s="35"/>
      <c r="GG249" s="35"/>
      <c r="GH249" s="35"/>
      <c r="GI249" s="35"/>
      <c r="GJ249" s="35"/>
      <c r="GK249" s="35"/>
      <c r="GL249" s="35"/>
      <c r="GM249" s="35"/>
      <c r="GN249" s="35"/>
      <c r="GO249" s="35"/>
      <c r="GP249" s="35"/>
      <c r="GQ249" s="35"/>
      <c r="GR249" s="35"/>
      <c r="GS249" s="35"/>
      <c r="GT249" s="35"/>
      <c r="GU249" s="35"/>
      <c r="GV249" s="35"/>
      <c r="GW249" s="35"/>
      <c r="GX249" s="35"/>
      <c r="GY249" s="35"/>
      <c r="GZ249" s="35"/>
      <c r="HA249" s="35"/>
      <c r="HB249" s="35"/>
      <c r="HC249" s="35"/>
      <c r="HD249" s="35"/>
      <c r="HE249" s="35"/>
      <c r="HF249" s="35"/>
      <c r="HG249" s="35"/>
      <c r="HH249" s="35"/>
      <c r="HI249" s="35"/>
      <c r="HJ249" s="35"/>
      <c r="HK249" s="35"/>
      <c r="HL249" s="35"/>
      <c r="HM249" s="35"/>
      <c r="HN249" s="35"/>
      <c r="HO249" s="35"/>
      <c r="HP249" s="35"/>
      <c r="HQ249" s="35"/>
      <c r="HR249" s="35"/>
      <c r="HS249" s="35"/>
      <c r="HT249" s="35"/>
      <c r="HU249" s="35"/>
      <c r="HV249" s="35"/>
      <c r="HW249" s="35"/>
      <c r="HX249" s="35"/>
      <c r="HY249" s="35"/>
      <c r="HZ249" s="35"/>
      <c r="IA249" s="35"/>
      <c r="IB249" s="35"/>
      <c r="IC249" s="35"/>
      <c r="ID249" s="44"/>
      <c r="IE249" s="44"/>
      <c r="IF249" s="44"/>
      <c r="IG249" s="44"/>
      <c r="IH249" s="44"/>
      <c r="II249" s="44"/>
      <c r="IJ249" s="44"/>
      <c r="IK249" s="44"/>
      <c r="IL249" s="44"/>
      <c r="IM249" s="44"/>
      <c r="IN249" s="44"/>
      <c r="IO249" s="44"/>
      <c r="IP249" s="44"/>
      <c r="IQ249" s="44"/>
    </row>
    <row r="250" spans="1:251" s="3" customFormat="1" ht="14.25">
      <c r="A250" s="60"/>
      <c r="B250" s="60" t="s">
        <v>419</v>
      </c>
      <c r="C250" s="17">
        <v>2110507</v>
      </c>
      <c r="D250" s="17">
        <v>502</v>
      </c>
      <c r="E250" s="17">
        <v>2001</v>
      </c>
      <c r="F250" s="24">
        <v>54737</v>
      </c>
      <c r="G250" s="25">
        <f>ROUND(F250*8866/4270289,0)</f>
        <v>114</v>
      </c>
      <c r="H250" s="33"/>
      <c r="I250" s="36" t="s">
        <v>420</v>
      </c>
      <c r="ID250" s="43"/>
      <c r="IE250" s="43"/>
      <c r="IF250" s="43"/>
      <c r="IG250" s="43"/>
      <c r="IH250" s="43"/>
      <c r="II250" s="43"/>
      <c r="IJ250" s="43"/>
      <c r="IK250" s="43"/>
      <c r="IL250" s="43"/>
      <c r="IM250" s="43"/>
      <c r="IN250" s="43"/>
      <c r="IO250" s="43"/>
      <c r="IP250" s="43"/>
      <c r="IQ250" s="43"/>
    </row>
    <row r="251" spans="1:251" s="3" customFormat="1" ht="14.25">
      <c r="A251" s="60"/>
      <c r="B251" s="60"/>
      <c r="C251" s="17">
        <v>2110507</v>
      </c>
      <c r="D251" s="17">
        <v>502</v>
      </c>
      <c r="E251" s="17">
        <v>2001</v>
      </c>
      <c r="F251" s="24">
        <v>20036</v>
      </c>
      <c r="G251" s="25">
        <f>ROUND(F251*8866/4270289,0)</f>
        <v>42</v>
      </c>
      <c r="H251" s="33"/>
      <c r="I251" s="36" t="s">
        <v>421</v>
      </c>
      <c r="ID251" s="43"/>
      <c r="IE251" s="43"/>
      <c r="IF251" s="43"/>
      <c r="IG251" s="43"/>
      <c r="IH251" s="43"/>
      <c r="II251" s="43"/>
      <c r="IJ251" s="43"/>
      <c r="IK251" s="43"/>
      <c r="IL251" s="43"/>
      <c r="IM251" s="43"/>
      <c r="IN251" s="43"/>
      <c r="IO251" s="43"/>
      <c r="IP251" s="43"/>
      <c r="IQ251" s="43"/>
    </row>
    <row r="252" spans="1:251" s="4" customFormat="1" ht="14.25">
      <c r="A252" s="59" t="s">
        <v>422</v>
      </c>
      <c r="B252" s="12" t="s">
        <v>423</v>
      </c>
      <c r="C252" s="18"/>
      <c r="D252" s="18"/>
      <c r="E252" s="18"/>
      <c r="F252" s="19">
        <f>F253+F257+F261+F262+F268+F271+F272+F273+F277+F278+F279+F280</f>
        <v>187244</v>
      </c>
      <c r="G252" s="26">
        <f>G253+G257+G261+G262+G268+G271+G272+G273+G277+G278+G279+G280</f>
        <v>484</v>
      </c>
      <c r="H252" s="39"/>
      <c r="I252" s="38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  <c r="BI252" s="35"/>
      <c r="BJ252" s="35"/>
      <c r="BK252" s="35"/>
      <c r="BL252" s="35"/>
      <c r="BM252" s="35"/>
      <c r="BN252" s="35"/>
      <c r="BO252" s="35"/>
      <c r="BP252" s="35"/>
      <c r="BQ252" s="35"/>
      <c r="BR252" s="35"/>
      <c r="BS252" s="35"/>
      <c r="BT252" s="35"/>
      <c r="BU252" s="35"/>
      <c r="BV252" s="35"/>
      <c r="BW252" s="35"/>
      <c r="BX252" s="35"/>
      <c r="BY252" s="35"/>
      <c r="BZ252" s="35"/>
      <c r="CA252" s="35"/>
      <c r="CB252" s="35"/>
      <c r="CC252" s="35"/>
      <c r="CD252" s="35"/>
      <c r="CE252" s="35"/>
      <c r="CF252" s="35"/>
      <c r="CG252" s="35"/>
      <c r="CH252" s="35"/>
      <c r="CI252" s="35"/>
      <c r="CJ252" s="35"/>
      <c r="CK252" s="35"/>
      <c r="CL252" s="35"/>
      <c r="CM252" s="35"/>
      <c r="CN252" s="35"/>
      <c r="CO252" s="35"/>
      <c r="CP252" s="35"/>
      <c r="CQ252" s="35"/>
      <c r="CR252" s="35"/>
      <c r="CS252" s="35"/>
      <c r="CT252" s="35"/>
      <c r="CU252" s="35"/>
      <c r="CV252" s="35"/>
      <c r="CW252" s="35"/>
      <c r="CX252" s="35"/>
      <c r="CY252" s="35"/>
      <c r="CZ252" s="35"/>
      <c r="DA252" s="35"/>
      <c r="DB252" s="35"/>
      <c r="DC252" s="35"/>
      <c r="DD252" s="35"/>
      <c r="DE252" s="35"/>
      <c r="DF252" s="35"/>
      <c r="DG252" s="35"/>
      <c r="DH252" s="35"/>
      <c r="DI252" s="35"/>
      <c r="DJ252" s="35"/>
      <c r="DK252" s="35"/>
      <c r="DL252" s="35"/>
      <c r="DM252" s="35"/>
      <c r="DN252" s="35"/>
      <c r="DO252" s="35"/>
      <c r="DP252" s="35"/>
      <c r="DQ252" s="35"/>
      <c r="DR252" s="35"/>
      <c r="DS252" s="35"/>
      <c r="DT252" s="35"/>
      <c r="DU252" s="35"/>
      <c r="DV252" s="35"/>
      <c r="DW252" s="35"/>
      <c r="DX252" s="35"/>
      <c r="DY252" s="35"/>
      <c r="DZ252" s="35"/>
      <c r="EA252" s="35"/>
      <c r="EB252" s="35"/>
      <c r="EC252" s="35"/>
      <c r="ED252" s="35"/>
      <c r="EE252" s="35"/>
      <c r="EF252" s="35"/>
      <c r="EG252" s="35"/>
      <c r="EH252" s="35"/>
      <c r="EI252" s="35"/>
      <c r="EJ252" s="35"/>
      <c r="EK252" s="35"/>
      <c r="EL252" s="35"/>
      <c r="EM252" s="35"/>
      <c r="EN252" s="35"/>
      <c r="EO252" s="35"/>
      <c r="EP252" s="35"/>
      <c r="EQ252" s="35"/>
      <c r="ER252" s="35"/>
      <c r="ES252" s="35"/>
      <c r="ET252" s="35"/>
      <c r="EU252" s="35"/>
      <c r="EV252" s="35"/>
      <c r="EW252" s="35"/>
      <c r="EX252" s="35"/>
      <c r="EY252" s="35"/>
      <c r="EZ252" s="35"/>
      <c r="FA252" s="35"/>
      <c r="FB252" s="35"/>
      <c r="FC252" s="35"/>
      <c r="FD252" s="35"/>
      <c r="FE252" s="35"/>
      <c r="FF252" s="35"/>
      <c r="FG252" s="35"/>
      <c r="FH252" s="35"/>
      <c r="FI252" s="35"/>
      <c r="FJ252" s="35"/>
      <c r="FK252" s="35"/>
      <c r="FL252" s="35"/>
      <c r="FM252" s="35"/>
      <c r="FN252" s="35"/>
      <c r="FO252" s="35"/>
      <c r="FP252" s="35"/>
      <c r="FQ252" s="35"/>
      <c r="FR252" s="35"/>
      <c r="FS252" s="35"/>
      <c r="FT252" s="35"/>
      <c r="FU252" s="35"/>
      <c r="FV252" s="35"/>
      <c r="FW252" s="35"/>
      <c r="FX252" s="35"/>
      <c r="FY252" s="35"/>
      <c r="FZ252" s="35"/>
      <c r="GA252" s="35"/>
      <c r="GB252" s="35"/>
      <c r="GC252" s="35"/>
      <c r="GD252" s="35"/>
      <c r="GE252" s="35"/>
      <c r="GF252" s="35"/>
      <c r="GG252" s="35"/>
      <c r="GH252" s="35"/>
      <c r="GI252" s="35"/>
      <c r="GJ252" s="35"/>
      <c r="GK252" s="35"/>
      <c r="GL252" s="35"/>
      <c r="GM252" s="35"/>
      <c r="GN252" s="35"/>
      <c r="GO252" s="35"/>
      <c r="GP252" s="35"/>
      <c r="GQ252" s="35"/>
      <c r="GR252" s="35"/>
      <c r="GS252" s="35"/>
      <c r="GT252" s="35"/>
      <c r="GU252" s="35"/>
      <c r="GV252" s="35"/>
      <c r="GW252" s="35"/>
      <c r="GX252" s="35"/>
      <c r="GY252" s="35"/>
      <c r="GZ252" s="35"/>
      <c r="HA252" s="35"/>
      <c r="HB252" s="35"/>
      <c r="HC252" s="35"/>
      <c r="HD252" s="35"/>
      <c r="HE252" s="35"/>
      <c r="HF252" s="35"/>
      <c r="HG252" s="35"/>
      <c r="HH252" s="35"/>
      <c r="HI252" s="35"/>
      <c r="HJ252" s="35"/>
      <c r="HK252" s="35"/>
      <c r="HL252" s="35"/>
      <c r="HM252" s="35"/>
      <c r="HN252" s="35"/>
      <c r="HO252" s="35"/>
      <c r="HP252" s="35"/>
      <c r="HQ252" s="35"/>
      <c r="HR252" s="35"/>
      <c r="HS252" s="35"/>
      <c r="HT252" s="35"/>
      <c r="HU252" s="35"/>
      <c r="HV252" s="35"/>
      <c r="HW252" s="35"/>
      <c r="HX252" s="35"/>
      <c r="HY252" s="35"/>
      <c r="HZ252" s="35"/>
      <c r="IA252" s="35"/>
      <c r="IB252" s="35"/>
      <c r="IC252" s="35"/>
      <c r="ID252" s="44"/>
      <c r="IE252" s="44"/>
      <c r="IF252" s="44"/>
      <c r="IG252" s="44"/>
      <c r="IH252" s="44"/>
      <c r="II252" s="44"/>
      <c r="IJ252" s="44"/>
      <c r="IK252" s="44"/>
      <c r="IL252" s="44"/>
      <c r="IM252" s="44"/>
      <c r="IN252" s="44"/>
      <c r="IO252" s="44"/>
      <c r="IP252" s="44"/>
      <c r="IQ252" s="44"/>
    </row>
    <row r="253" spans="1:251" s="4" customFormat="1" ht="48">
      <c r="A253" s="59"/>
      <c r="B253" s="12" t="s">
        <v>424</v>
      </c>
      <c r="C253" s="12"/>
      <c r="D253" s="12"/>
      <c r="E253" s="12"/>
      <c r="F253" s="20">
        <f>F254+F255+F256</f>
        <v>16869</v>
      </c>
      <c r="G253" s="21">
        <f>G254+G255+G256</f>
        <v>50</v>
      </c>
      <c r="H253" s="40" t="s">
        <v>425</v>
      </c>
      <c r="I253" s="38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  <c r="BO253" s="35"/>
      <c r="BP253" s="35"/>
      <c r="BQ253" s="35"/>
      <c r="BR253" s="35"/>
      <c r="BS253" s="35"/>
      <c r="BT253" s="35"/>
      <c r="BU253" s="35"/>
      <c r="BV253" s="35"/>
      <c r="BW253" s="35"/>
      <c r="BX253" s="35"/>
      <c r="BY253" s="35"/>
      <c r="BZ253" s="35"/>
      <c r="CA253" s="35"/>
      <c r="CB253" s="35"/>
      <c r="CC253" s="35"/>
      <c r="CD253" s="35"/>
      <c r="CE253" s="35"/>
      <c r="CF253" s="35"/>
      <c r="CG253" s="35"/>
      <c r="CH253" s="35"/>
      <c r="CI253" s="35"/>
      <c r="CJ253" s="35"/>
      <c r="CK253" s="35"/>
      <c r="CL253" s="35"/>
      <c r="CM253" s="35"/>
      <c r="CN253" s="35"/>
      <c r="CO253" s="35"/>
      <c r="CP253" s="35"/>
      <c r="CQ253" s="35"/>
      <c r="CR253" s="35"/>
      <c r="CS253" s="35"/>
      <c r="CT253" s="35"/>
      <c r="CU253" s="35"/>
      <c r="CV253" s="35"/>
      <c r="CW253" s="35"/>
      <c r="CX253" s="35"/>
      <c r="CY253" s="35"/>
      <c r="CZ253" s="35"/>
      <c r="DA253" s="35"/>
      <c r="DB253" s="35"/>
      <c r="DC253" s="35"/>
      <c r="DD253" s="35"/>
      <c r="DE253" s="35"/>
      <c r="DF253" s="35"/>
      <c r="DG253" s="35"/>
      <c r="DH253" s="35"/>
      <c r="DI253" s="35"/>
      <c r="DJ253" s="35"/>
      <c r="DK253" s="35"/>
      <c r="DL253" s="35"/>
      <c r="DM253" s="35"/>
      <c r="DN253" s="35"/>
      <c r="DO253" s="35"/>
      <c r="DP253" s="35"/>
      <c r="DQ253" s="35"/>
      <c r="DR253" s="35"/>
      <c r="DS253" s="35"/>
      <c r="DT253" s="35"/>
      <c r="DU253" s="35"/>
      <c r="DV253" s="35"/>
      <c r="DW253" s="35"/>
      <c r="DX253" s="35"/>
      <c r="DY253" s="35"/>
      <c r="DZ253" s="35"/>
      <c r="EA253" s="35"/>
      <c r="EB253" s="35"/>
      <c r="EC253" s="35"/>
      <c r="ED253" s="35"/>
      <c r="EE253" s="35"/>
      <c r="EF253" s="35"/>
      <c r="EG253" s="35"/>
      <c r="EH253" s="35"/>
      <c r="EI253" s="35"/>
      <c r="EJ253" s="35"/>
      <c r="EK253" s="35"/>
      <c r="EL253" s="35"/>
      <c r="EM253" s="35"/>
      <c r="EN253" s="35"/>
      <c r="EO253" s="35"/>
      <c r="EP253" s="35"/>
      <c r="EQ253" s="35"/>
      <c r="ER253" s="35"/>
      <c r="ES253" s="35"/>
      <c r="ET253" s="35"/>
      <c r="EU253" s="35"/>
      <c r="EV253" s="35"/>
      <c r="EW253" s="35"/>
      <c r="EX253" s="35"/>
      <c r="EY253" s="35"/>
      <c r="EZ253" s="35"/>
      <c r="FA253" s="35"/>
      <c r="FB253" s="35"/>
      <c r="FC253" s="35"/>
      <c r="FD253" s="35"/>
      <c r="FE253" s="35"/>
      <c r="FF253" s="35"/>
      <c r="FG253" s="35"/>
      <c r="FH253" s="35"/>
      <c r="FI253" s="35"/>
      <c r="FJ253" s="35"/>
      <c r="FK253" s="35"/>
      <c r="FL253" s="35"/>
      <c r="FM253" s="35"/>
      <c r="FN253" s="35"/>
      <c r="FO253" s="35"/>
      <c r="FP253" s="35"/>
      <c r="FQ253" s="35"/>
      <c r="FR253" s="35"/>
      <c r="FS253" s="35"/>
      <c r="FT253" s="35"/>
      <c r="FU253" s="35"/>
      <c r="FV253" s="35"/>
      <c r="FW253" s="35"/>
      <c r="FX253" s="35"/>
      <c r="FY253" s="35"/>
      <c r="FZ253" s="35"/>
      <c r="GA253" s="35"/>
      <c r="GB253" s="35"/>
      <c r="GC253" s="35"/>
      <c r="GD253" s="35"/>
      <c r="GE253" s="35"/>
      <c r="GF253" s="35"/>
      <c r="GG253" s="35"/>
      <c r="GH253" s="35"/>
      <c r="GI253" s="35"/>
      <c r="GJ253" s="35"/>
      <c r="GK253" s="35"/>
      <c r="GL253" s="35"/>
      <c r="GM253" s="35"/>
      <c r="GN253" s="35"/>
      <c r="GO253" s="35"/>
      <c r="GP253" s="35"/>
      <c r="GQ253" s="35"/>
      <c r="GR253" s="35"/>
      <c r="GS253" s="35"/>
      <c r="GT253" s="35"/>
      <c r="GU253" s="35"/>
      <c r="GV253" s="35"/>
      <c r="GW253" s="35"/>
      <c r="GX253" s="35"/>
      <c r="GY253" s="35"/>
      <c r="GZ253" s="35"/>
      <c r="HA253" s="35"/>
      <c r="HB253" s="35"/>
      <c r="HC253" s="35"/>
      <c r="HD253" s="35"/>
      <c r="HE253" s="35"/>
      <c r="HF253" s="35"/>
      <c r="HG253" s="35"/>
      <c r="HH253" s="35"/>
      <c r="HI253" s="35"/>
      <c r="HJ253" s="35"/>
      <c r="HK253" s="35"/>
      <c r="HL253" s="35"/>
      <c r="HM253" s="35"/>
      <c r="HN253" s="35"/>
      <c r="HO253" s="35"/>
      <c r="HP253" s="35"/>
      <c r="HQ253" s="35"/>
      <c r="HR253" s="35"/>
      <c r="HS253" s="35"/>
      <c r="HT253" s="35"/>
      <c r="HU253" s="35"/>
      <c r="HV253" s="35"/>
      <c r="HW253" s="35"/>
      <c r="HX253" s="35"/>
      <c r="HY253" s="35"/>
      <c r="HZ253" s="35"/>
      <c r="IA253" s="35"/>
      <c r="IB253" s="35"/>
      <c r="IC253" s="35"/>
      <c r="ID253" s="44"/>
      <c r="IE253" s="44"/>
      <c r="IF253" s="44"/>
      <c r="IG253" s="44"/>
      <c r="IH253" s="44"/>
      <c r="II253" s="44"/>
      <c r="IJ253" s="44"/>
      <c r="IK253" s="44"/>
      <c r="IL253" s="44"/>
      <c r="IM253" s="44"/>
      <c r="IN253" s="44"/>
      <c r="IO253" s="44"/>
      <c r="IP253" s="44"/>
      <c r="IQ253" s="44"/>
    </row>
    <row r="254" spans="1:251" s="3" customFormat="1" ht="14.25">
      <c r="A254" s="60"/>
      <c r="B254" s="60" t="s">
        <v>426</v>
      </c>
      <c r="C254" s="17">
        <v>2110507</v>
      </c>
      <c r="D254" s="17">
        <v>502</v>
      </c>
      <c r="E254" s="17">
        <v>2001</v>
      </c>
      <c r="F254" s="24">
        <v>1584</v>
      </c>
      <c r="G254" s="25">
        <v>10</v>
      </c>
      <c r="H254" s="33"/>
      <c r="I254" s="36" t="s">
        <v>427</v>
      </c>
      <c r="ID254" s="43"/>
      <c r="IE254" s="43"/>
      <c r="IF254" s="43"/>
      <c r="IG254" s="43"/>
      <c r="IH254" s="43"/>
      <c r="II254" s="43"/>
      <c r="IJ254" s="43"/>
      <c r="IK254" s="43"/>
      <c r="IL254" s="43"/>
      <c r="IM254" s="43"/>
      <c r="IN254" s="43"/>
      <c r="IO254" s="43"/>
      <c r="IP254" s="43"/>
      <c r="IQ254" s="43"/>
    </row>
    <row r="255" spans="1:251" s="3" customFormat="1" ht="14.25">
      <c r="A255" s="60"/>
      <c r="B255" s="60"/>
      <c r="C255" s="17">
        <v>2110507</v>
      </c>
      <c r="D255" s="17">
        <v>502</v>
      </c>
      <c r="E255" s="17">
        <v>2001</v>
      </c>
      <c r="F255" s="24">
        <v>666</v>
      </c>
      <c r="G255" s="25">
        <v>10</v>
      </c>
      <c r="H255" s="33"/>
      <c r="I255" s="36" t="s">
        <v>428</v>
      </c>
      <c r="ID255" s="43"/>
      <c r="IE255" s="43"/>
      <c r="IF255" s="43"/>
      <c r="IG255" s="43"/>
      <c r="IH255" s="43"/>
      <c r="II255" s="43"/>
      <c r="IJ255" s="43"/>
      <c r="IK255" s="43"/>
      <c r="IL255" s="43"/>
      <c r="IM255" s="43"/>
      <c r="IN255" s="43"/>
      <c r="IO255" s="43"/>
      <c r="IP255" s="43"/>
      <c r="IQ255" s="43"/>
    </row>
    <row r="256" spans="1:251" s="3" customFormat="1" ht="14.25">
      <c r="A256" s="60"/>
      <c r="B256" s="60"/>
      <c r="C256" s="17">
        <v>2110507</v>
      </c>
      <c r="D256" s="17">
        <v>502</v>
      </c>
      <c r="E256" s="17">
        <v>2001</v>
      </c>
      <c r="F256" s="24">
        <v>14619</v>
      </c>
      <c r="G256" s="25">
        <f>ROUND(F256*8866/4270289,0)</f>
        <v>30</v>
      </c>
      <c r="H256" s="33"/>
      <c r="I256" s="36" t="s">
        <v>429</v>
      </c>
      <c r="ID256" s="43"/>
      <c r="IE256" s="43"/>
      <c r="IF256" s="43"/>
      <c r="IG256" s="43"/>
      <c r="IH256" s="43"/>
      <c r="II256" s="43"/>
      <c r="IJ256" s="43"/>
      <c r="IK256" s="43"/>
      <c r="IL256" s="43"/>
      <c r="IM256" s="43"/>
      <c r="IN256" s="43"/>
      <c r="IO256" s="43"/>
      <c r="IP256" s="43"/>
      <c r="IQ256" s="43"/>
    </row>
    <row r="257" spans="1:251" s="4" customFormat="1" ht="48">
      <c r="A257" s="59"/>
      <c r="B257" s="12" t="s">
        <v>430</v>
      </c>
      <c r="C257" s="12"/>
      <c r="D257" s="12"/>
      <c r="E257" s="12"/>
      <c r="F257" s="20">
        <f>SUM(F258:F260)</f>
        <v>21519</v>
      </c>
      <c r="G257" s="21">
        <f>SUM(G258:G260)</f>
        <v>54</v>
      </c>
      <c r="H257" s="40" t="s">
        <v>431</v>
      </c>
      <c r="I257" s="38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  <c r="BI257" s="35"/>
      <c r="BJ257" s="35"/>
      <c r="BK257" s="35"/>
      <c r="BL257" s="35"/>
      <c r="BM257" s="35"/>
      <c r="BN257" s="35"/>
      <c r="BO257" s="35"/>
      <c r="BP257" s="35"/>
      <c r="BQ257" s="35"/>
      <c r="BR257" s="35"/>
      <c r="BS257" s="35"/>
      <c r="BT257" s="35"/>
      <c r="BU257" s="35"/>
      <c r="BV257" s="35"/>
      <c r="BW257" s="35"/>
      <c r="BX257" s="35"/>
      <c r="BY257" s="35"/>
      <c r="BZ257" s="35"/>
      <c r="CA257" s="35"/>
      <c r="CB257" s="35"/>
      <c r="CC257" s="35"/>
      <c r="CD257" s="35"/>
      <c r="CE257" s="35"/>
      <c r="CF257" s="35"/>
      <c r="CG257" s="35"/>
      <c r="CH257" s="35"/>
      <c r="CI257" s="35"/>
      <c r="CJ257" s="35"/>
      <c r="CK257" s="35"/>
      <c r="CL257" s="35"/>
      <c r="CM257" s="35"/>
      <c r="CN257" s="35"/>
      <c r="CO257" s="35"/>
      <c r="CP257" s="35"/>
      <c r="CQ257" s="35"/>
      <c r="CR257" s="35"/>
      <c r="CS257" s="35"/>
      <c r="CT257" s="35"/>
      <c r="CU257" s="35"/>
      <c r="CV257" s="35"/>
      <c r="CW257" s="35"/>
      <c r="CX257" s="35"/>
      <c r="CY257" s="35"/>
      <c r="CZ257" s="35"/>
      <c r="DA257" s="35"/>
      <c r="DB257" s="35"/>
      <c r="DC257" s="35"/>
      <c r="DD257" s="35"/>
      <c r="DE257" s="35"/>
      <c r="DF257" s="35"/>
      <c r="DG257" s="35"/>
      <c r="DH257" s="35"/>
      <c r="DI257" s="35"/>
      <c r="DJ257" s="35"/>
      <c r="DK257" s="35"/>
      <c r="DL257" s="35"/>
      <c r="DM257" s="35"/>
      <c r="DN257" s="35"/>
      <c r="DO257" s="35"/>
      <c r="DP257" s="35"/>
      <c r="DQ257" s="35"/>
      <c r="DR257" s="35"/>
      <c r="DS257" s="35"/>
      <c r="DT257" s="35"/>
      <c r="DU257" s="35"/>
      <c r="DV257" s="35"/>
      <c r="DW257" s="35"/>
      <c r="DX257" s="35"/>
      <c r="DY257" s="35"/>
      <c r="DZ257" s="35"/>
      <c r="EA257" s="35"/>
      <c r="EB257" s="35"/>
      <c r="EC257" s="35"/>
      <c r="ED257" s="35"/>
      <c r="EE257" s="35"/>
      <c r="EF257" s="35"/>
      <c r="EG257" s="35"/>
      <c r="EH257" s="35"/>
      <c r="EI257" s="35"/>
      <c r="EJ257" s="35"/>
      <c r="EK257" s="35"/>
      <c r="EL257" s="35"/>
      <c r="EM257" s="35"/>
      <c r="EN257" s="35"/>
      <c r="EO257" s="35"/>
      <c r="EP257" s="35"/>
      <c r="EQ257" s="35"/>
      <c r="ER257" s="35"/>
      <c r="ES257" s="35"/>
      <c r="ET257" s="35"/>
      <c r="EU257" s="35"/>
      <c r="EV257" s="35"/>
      <c r="EW257" s="35"/>
      <c r="EX257" s="35"/>
      <c r="EY257" s="35"/>
      <c r="EZ257" s="35"/>
      <c r="FA257" s="35"/>
      <c r="FB257" s="35"/>
      <c r="FC257" s="35"/>
      <c r="FD257" s="35"/>
      <c r="FE257" s="35"/>
      <c r="FF257" s="35"/>
      <c r="FG257" s="35"/>
      <c r="FH257" s="35"/>
      <c r="FI257" s="35"/>
      <c r="FJ257" s="35"/>
      <c r="FK257" s="35"/>
      <c r="FL257" s="35"/>
      <c r="FM257" s="35"/>
      <c r="FN257" s="35"/>
      <c r="FO257" s="35"/>
      <c r="FP257" s="35"/>
      <c r="FQ257" s="35"/>
      <c r="FR257" s="35"/>
      <c r="FS257" s="35"/>
      <c r="FT257" s="35"/>
      <c r="FU257" s="35"/>
      <c r="FV257" s="35"/>
      <c r="FW257" s="35"/>
      <c r="FX257" s="35"/>
      <c r="FY257" s="35"/>
      <c r="FZ257" s="35"/>
      <c r="GA257" s="35"/>
      <c r="GB257" s="35"/>
      <c r="GC257" s="35"/>
      <c r="GD257" s="35"/>
      <c r="GE257" s="35"/>
      <c r="GF257" s="35"/>
      <c r="GG257" s="35"/>
      <c r="GH257" s="35"/>
      <c r="GI257" s="35"/>
      <c r="GJ257" s="35"/>
      <c r="GK257" s="35"/>
      <c r="GL257" s="35"/>
      <c r="GM257" s="35"/>
      <c r="GN257" s="35"/>
      <c r="GO257" s="35"/>
      <c r="GP257" s="35"/>
      <c r="GQ257" s="35"/>
      <c r="GR257" s="35"/>
      <c r="GS257" s="35"/>
      <c r="GT257" s="35"/>
      <c r="GU257" s="35"/>
      <c r="GV257" s="35"/>
      <c r="GW257" s="35"/>
      <c r="GX257" s="35"/>
      <c r="GY257" s="35"/>
      <c r="GZ257" s="35"/>
      <c r="HA257" s="35"/>
      <c r="HB257" s="35"/>
      <c r="HC257" s="35"/>
      <c r="HD257" s="35"/>
      <c r="HE257" s="35"/>
      <c r="HF257" s="35"/>
      <c r="HG257" s="35"/>
      <c r="HH257" s="35"/>
      <c r="HI257" s="35"/>
      <c r="HJ257" s="35"/>
      <c r="HK257" s="35"/>
      <c r="HL257" s="35"/>
      <c r="HM257" s="35"/>
      <c r="HN257" s="35"/>
      <c r="HO257" s="35"/>
      <c r="HP257" s="35"/>
      <c r="HQ257" s="35"/>
      <c r="HR257" s="35"/>
      <c r="HS257" s="35"/>
      <c r="HT257" s="35"/>
      <c r="HU257" s="35"/>
      <c r="HV257" s="35"/>
      <c r="HW257" s="35"/>
      <c r="HX257" s="35"/>
      <c r="HY257" s="35"/>
      <c r="HZ257" s="35"/>
      <c r="IA257" s="35"/>
      <c r="IB257" s="35"/>
      <c r="IC257" s="35"/>
      <c r="ID257" s="44"/>
      <c r="IE257" s="44"/>
      <c r="IF257" s="44"/>
      <c r="IG257" s="44"/>
      <c r="IH257" s="44"/>
      <c r="II257" s="44"/>
      <c r="IJ257" s="44"/>
      <c r="IK257" s="44"/>
      <c r="IL257" s="44"/>
      <c r="IM257" s="44"/>
      <c r="IN257" s="44"/>
      <c r="IO257" s="44"/>
      <c r="IP257" s="44"/>
      <c r="IQ257" s="44"/>
    </row>
    <row r="258" spans="1:251" s="3" customFormat="1" ht="14.25">
      <c r="A258" s="60"/>
      <c r="B258" s="60" t="s">
        <v>432</v>
      </c>
      <c r="C258" s="17">
        <v>2110507</v>
      </c>
      <c r="D258" s="17">
        <v>502</v>
      </c>
      <c r="E258" s="17">
        <v>2001</v>
      </c>
      <c r="F258" s="24">
        <v>14932</v>
      </c>
      <c r="G258" s="25">
        <f>ROUND(F258*8866/4270289,0)</f>
        <v>31</v>
      </c>
      <c r="H258" s="33"/>
      <c r="I258" s="36" t="s">
        <v>433</v>
      </c>
      <c r="ID258" s="43"/>
      <c r="IE258" s="43"/>
      <c r="IF258" s="43"/>
      <c r="IG258" s="43"/>
      <c r="IH258" s="43"/>
      <c r="II258" s="43"/>
      <c r="IJ258" s="43"/>
      <c r="IK258" s="43"/>
      <c r="IL258" s="43"/>
      <c r="IM258" s="43"/>
      <c r="IN258" s="43"/>
      <c r="IO258" s="43"/>
      <c r="IP258" s="43"/>
      <c r="IQ258" s="43"/>
    </row>
    <row r="259" spans="1:251" s="3" customFormat="1" ht="14.25">
      <c r="A259" s="60"/>
      <c r="B259" s="60"/>
      <c r="C259" s="17">
        <v>2110507</v>
      </c>
      <c r="D259" s="17">
        <v>502</v>
      </c>
      <c r="E259" s="17">
        <v>2001</v>
      </c>
      <c r="F259" s="24">
        <v>6381</v>
      </c>
      <c r="G259" s="25">
        <f>ROUND(F259*8866/4270289,0)</f>
        <v>13</v>
      </c>
      <c r="H259" s="33"/>
      <c r="I259" s="36" t="s">
        <v>434</v>
      </c>
      <c r="ID259" s="43"/>
      <c r="IE259" s="43"/>
      <c r="IF259" s="43"/>
      <c r="IG259" s="43"/>
      <c r="IH259" s="43"/>
      <c r="II259" s="43"/>
      <c r="IJ259" s="43"/>
      <c r="IK259" s="43"/>
      <c r="IL259" s="43"/>
      <c r="IM259" s="43"/>
      <c r="IN259" s="43"/>
      <c r="IO259" s="43"/>
      <c r="IP259" s="43"/>
      <c r="IQ259" s="43"/>
    </row>
    <row r="260" spans="1:251" s="3" customFormat="1" ht="14.25">
      <c r="A260" s="60"/>
      <c r="B260" s="60"/>
      <c r="C260" s="17">
        <v>2110507</v>
      </c>
      <c r="D260" s="17">
        <v>502</v>
      </c>
      <c r="E260" s="17">
        <v>2001</v>
      </c>
      <c r="F260" s="24">
        <v>206</v>
      </c>
      <c r="G260" s="25">
        <v>10</v>
      </c>
      <c r="H260" s="33"/>
      <c r="I260" s="22" t="s">
        <v>435</v>
      </c>
      <c r="ID260" s="43"/>
      <c r="IE260" s="43"/>
      <c r="IF260" s="43"/>
      <c r="IG260" s="43"/>
      <c r="IH260" s="43"/>
      <c r="II260" s="43"/>
      <c r="IJ260" s="43"/>
      <c r="IK260" s="43"/>
      <c r="IL260" s="43"/>
      <c r="IM260" s="43"/>
      <c r="IN260" s="43"/>
      <c r="IO260" s="43"/>
      <c r="IP260" s="43"/>
      <c r="IQ260" s="43"/>
    </row>
    <row r="261" spans="1:251" s="3" customFormat="1" ht="48">
      <c r="A261" s="60"/>
      <c r="B261" s="16" t="s">
        <v>436</v>
      </c>
      <c r="C261" s="17">
        <v>2110507</v>
      </c>
      <c r="D261" s="17">
        <v>502</v>
      </c>
      <c r="E261" s="17">
        <v>2001</v>
      </c>
      <c r="F261" s="24">
        <v>4803</v>
      </c>
      <c r="G261" s="25">
        <f>ROUND(F261*8867/4270289,0)</f>
        <v>10</v>
      </c>
      <c r="H261" s="33" t="s">
        <v>437</v>
      </c>
      <c r="I261" s="36" t="s">
        <v>438</v>
      </c>
      <c r="ID261" s="43"/>
      <c r="IE261" s="43"/>
      <c r="IF261" s="43"/>
      <c r="IG261" s="43"/>
      <c r="IH261" s="43"/>
      <c r="II261" s="43"/>
      <c r="IJ261" s="43"/>
      <c r="IK261" s="43"/>
      <c r="IL261" s="43"/>
      <c r="IM261" s="43"/>
      <c r="IN261" s="43"/>
      <c r="IO261" s="43"/>
      <c r="IP261" s="43"/>
      <c r="IQ261" s="43"/>
    </row>
    <row r="262" spans="1:251" s="4" customFormat="1" ht="48">
      <c r="A262" s="59"/>
      <c r="B262" s="12" t="s">
        <v>439</v>
      </c>
      <c r="C262" s="12"/>
      <c r="D262" s="12"/>
      <c r="E262" s="12"/>
      <c r="F262" s="20">
        <f>F263+F264+F265+F266+F267</f>
        <v>49210</v>
      </c>
      <c r="G262" s="21">
        <f>G263+G264+G265+G266+G267</f>
        <v>119</v>
      </c>
      <c r="H262" s="40" t="s">
        <v>440</v>
      </c>
      <c r="I262" s="38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  <c r="BG262" s="35"/>
      <c r="BH262" s="35"/>
      <c r="BI262" s="35"/>
      <c r="BJ262" s="35"/>
      <c r="BK262" s="35"/>
      <c r="BL262" s="35"/>
      <c r="BM262" s="35"/>
      <c r="BN262" s="35"/>
      <c r="BO262" s="35"/>
      <c r="BP262" s="35"/>
      <c r="BQ262" s="35"/>
      <c r="BR262" s="35"/>
      <c r="BS262" s="35"/>
      <c r="BT262" s="35"/>
      <c r="BU262" s="35"/>
      <c r="BV262" s="35"/>
      <c r="BW262" s="35"/>
      <c r="BX262" s="35"/>
      <c r="BY262" s="35"/>
      <c r="BZ262" s="35"/>
      <c r="CA262" s="35"/>
      <c r="CB262" s="35"/>
      <c r="CC262" s="35"/>
      <c r="CD262" s="35"/>
      <c r="CE262" s="35"/>
      <c r="CF262" s="35"/>
      <c r="CG262" s="35"/>
      <c r="CH262" s="35"/>
      <c r="CI262" s="35"/>
      <c r="CJ262" s="35"/>
      <c r="CK262" s="35"/>
      <c r="CL262" s="35"/>
      <c r="CM262" s="35"/>
      <c r="CN262" s="35"/>
      <c r="CO262" s="35"/>
      <c r="CP262" s="35"/>
      <c r="CQ262" s="35"/>
      <c r="CR262" s="35"/>
      <c r="CS262" s="35"/>
      <c r="CT262" s="35"/>
      <c r="CU262" s="35"/>
      <c r="CV262" s="35"/>
      <c r="CW262" s="35"/>
      <c r="CX262" s="35"/>
      <c r="CY262" s="35"/>
      <c r="CZ262" s="35"/>
      <c r="DA262" s="35"/>
      <c r="DB262" s="35"/>
      <c r="DC262" s="35"/>
      <c r="DD262" s="35"/>
      <c r="DE262" s="35"/>
      <c r="DF262" s="35"/>
      <c r="DG262" s="35"/>
      <c r="DH262" s="35"/>
      <c r="DI262" s="35"/>
      <c r="DJ262" s="35"/>
      <c r="DK262" s="35"/>
      <c r="DL262" s="35"/>
      <c r="DM262" s="35"/>
      <c r="DN262" s="35"/>
      <c r="DO262" s="35"/>
      <c r="DP262" s="35"/>
      <c r="DQ262" s="35"/>
      <c r="DR262" s="35"/>
      <c r="DS262" s="35"/>
      <c r="DT262" s="35"/>
      <c r="DU262" s="35"/>
      <c r="DV262" s="35"/>
      <c r="DW262" s="35"/>
      <c r="DX262" s="35"/>
      <c r="DY262" s="35"/>
      <c r="DZ262" s="35"/>
      <c r="EA262" s="35"/>
      <c r="EB262" s="35"/>
      <c r="EC262" s="35"/>
      <c r="ED262" s="35"/>
      <c r="EE262" s="35"/>
      <c r="EF262" s="35"/>
      <c r="EG262" s="35"/>
      <c r="EH262" s="35"/>
      <c r="EI262" s="35"/>
      <c r="EJ262" s="35"/>
      <c r="EK262" s="35"/>
      <c r="EL262" s="35"/>
      <c r="EM262" s="35"/>
      <c r="EN262" s="35"/>
      <c r="EO262" s="35"/>
      <c r="EP262" s="35"/>
      <c r="EQ262" s="35"/>
      <c r="ER262" s="35"/>
      <c r="ES262" s="35"/>
      <c r="ET262" s="35"/>
      <c r="EU262" s="35"/>
      <c r="EV262" s="35"/>
      <c r="EW262" s="35"/>
      <c r="EX262" s="35"/>
      <c r="EY262" s="35"/>
      <c r="EZ262" s="35"/>
      <c r="FA262" s="35"/>
      <c r="FB262" s="35"/>
      <c r="FC262" s="35"/>
      <c r="FD262" s="35"/>
      <c r="FE262" s="35"/>
      <c r="FF262" s="35"/>
      <c r="FG262" s="35"/>
      <c r="FH262" s="35"/>
      <c r="FI262" s="35"/>
      <c r="FJ262" s="35"/>
      <c r="FK262" s="35"/>
      <c r="FL262" s="35"/>
      <c r="FM262" s="35"/>
      <c r="FN262" s="35"/>
      <c r="FO262" s="35"/>
      <c r="FP262" s="35"/>
      <c r="FQ262" s="35"/>
      <c r="FR262" s="35"/>
      <c r="FS262" s="35"/>
      <c r="FT262" s="35"/>
      <c r="FU262" s="35"/>
      <c r="FV262" s="35"/>
      <c r="FW262" s="35"/>
      <c r="FX262" s="35"/>
      <c r="FY262" s="35"/>
      <c r="FZ262" s="35"/>
      <c r="GA262" s="35"/>
      <c r="GB262" s="35"/>
      <c r="GC262" s="35"/>
      <c r="GD262" s="35"/>
      <c r="GE262" s="35"/>
      <c r="GF262" s="35"/>
      <c r="GG262" s="35"/>
      <c r="GH262" s="35"/>
      <c r="GI262" s="35"/>
      <c r="GJ262" s="35"/>
      <c r="GK262" s="35"/>
      <c r="GL262" s="35"/>
      <c r="GM262" s="35"/>
      <c r="GN262" s="35"/>
      <c r="GO262" s="35"/>
      <c r="GP262" s="35"/>
      <c r="GQ262" s="35"/>
      <c r="GR262" s="35"/>
      <c r="GS262" s="35"/>
      <c r="GT262" s="35"/>
      <c r="GU262" s="35"/>
      <c r="GV262" s="35"/>
      <c r="GW262" s="35"/>
      <c r="GX262" s="35"/>
      <c r="GY262" s="35"/>
      <c r="GZ262" s="35"/>
      <c r="HA262" s="35"/>
      <c r="HB262" s="35"/>
      <c r="HC262" s="35"/>
      <c r="HD262" s="35"/>
      <c r="HE262" s="35"/>
      <c r="HF262" s="35"/>
      <c r="HG262" s="35"/>
      <c r="HH262" s="35"/>
      <c r="HI262" s="35"/>
      <c r="HJ262" s="35"/>
      <c r="HK262" s="35"/>
      <c r="HL262" s="35"/>
      <c r="HM262" s="35"/>
      <c r="HN262" s="35"/>
      <c r="HO262" s="35"/>
      <c r="HP262" s="35"/>
      <c r="HQ262" s="35"/>
      <c r="HR262" s="35"/>
      <c r="HS262" s="35"/>
      <c r="HT262" s="35"/>
      <c r="HU262" s="35"/>
      <c r="HV262" s="35"/>
      <c r="HW262" s="35"/>
      <c r="HX262" s="35"/>
      <c r="HY262" s="35"/>
      <c r="HZ262" s="35"/>
      <c r="IA262" s="35"/>
      <c r="IB262" s="35"/>
      <c r="IC262" s="35"/>
      <c r="ID262" s="44"/>
      <c r="IE262" s="44"/>
      <c r="IF262" s="44"/>
      <c r="IG262" s="44"/>
      <c r="IH262" s="44"/>
      <c r="II262" s="44"/>
      <c r="IJ262" s="44"/>
      <c r="IK262" s="44"/>
      <c r="IL262" s="44"/>
      <c r="IM262" s="44"/>
      <c r="IN262" s="44"/>
      <c r="IO262" s="44"/>
      <c r="IP262" s="44"/>
      <c r="IQ262" s="44"/>
    </row>
    <row r="263" spans="1:251" s="3" customFormat="1" ht="14.25">
      <c r="A263" s="60"/>
      <c r="B263" s="60" t="s">
        <v>441</v>
      </c>
      <c r="C263" s="17">
        <v>2110507</v>
      </c>
      <c r="D263" s="17">
        <v>502</v>
      </c>
      <c r="E263" s="17">
        <v>2001</v>
      </c>
      <c r="F263" s="24">
        <v>10812</v>
      </c>
      <c r="G263" s="25">
        <f>ROUND(F263*8866/4270289,0)</f>
        <v>22</v>
      </c>
      <c r="H263" s="33"/>
      <c r="I263" s="36" t="s">
        <v>442</v>
      </c>
      <c r="ID263" s="43"/>
      <c r="IE263" s="43"/>
      <c r="IF263" s="43"/>
      <c r="IG263" s="43"/>
      <c r="IH263" s="43"/>
      <c r="II263" s="43"/>
      <c r="IJ263" s="43"/>
      <c r="IK263" s="43"/>
      <c r="IL263" s="43"/>
      <c r="IM263" s="43"/>
      <c r="IN263" s="43"/>
      <c r="IO263" s="43"/>
      <c r="IP263" s="43"/>
      <c r="IQ263" s="43"/>
    </row>
    <row r="264" spans="1:251" s="3" customFormat="1" ht="14.25">
      <c r="A264" s="60"/>
      <c r="B264" s="60"/>
      <c r="C264" s="17">
        <v>2110507</v>
      </c>
      <c r="D264" s="17">
        <v>502</v>
      </c>
      <c r="E264" s="17">
        <v>2001</v>
      </c>
      <c r="F264" s="24">
        <v>1530</v>
      </c>
      <c r="G264" s="25">
        <v>10</v>
      </c>
      <c r="H264" s="33"/>
      <c r="I264" s="36" t="s">
        <v>443</v>
      </c>
      <c r="ID264" s="43"/>
      <c r="IE264" s="43"/>
      <c r="IF264" s="43"/>
      <c r="IG264" s="43"/>
      <c r="IH264" s="43"/>
      <c r="II264" s="43"/>
      <c r="IJ264" s="43"/>
      <c r="IK264" s="43"/>
      <c r="IL264" s="43"/>
      <c r="IM264" s="43"/>
      <c r="IN264" s="43"/>
      <c r="IO264" s="43"/>
      <c r="IP264" s="43"/>
      <c r="IQ264" s="43"/>
    </row>
    <row r="265" spans="1:251" s="3" customFormat="1" ht="14.25">
      <c r="A265" s="60"/>
      <c r="B265" s="60"/>
      <c r="C265" s="17">
        <v>2110507</v>
      </c>
      <c r="D265" s="17">
        <v>502</v>
      </c>
      <c r="E265" s="17">
        <v>2001</v>
      </c>
      <c r="F265" s="24">
        <v>1342</v>
      </c>
      <c r="G265" s="25">
        <v>10</v>
      </c>
      <c r="H265" s="33"/>
      <c r="I265" s="36" t="s">
        <v>444</v>
      </c>
      <c r="ID265" s="43"/>
      <c r="IE265" s="43"/>
      <c r="IF265" s="43"/>
      <c r="IG265" s="43"/>
      <c r="IH265" s="43"/>
      <c r="II265" s="43"/>
      <c r="IJ265" s="43"/>
      <c r="IK265" s="43"/>
      <c r="IL265" s="43"/>
      <c r="IM265" s="43"/>
      <c r="IN265" s="43"/>
      <c r="IO265" s="43"/>
      <c r="IP265" s="43"/>
      <c r="IQ265" s="43"/>
    </row>
    <row r="266" spans="1:251" s="3" customFormat="1" ht="14.25">
      <c r="A266" s="60"/>
      <c r="B266" s="60"/>
      <c r="C266" s="17">
        <v>2110507</v>
      </c>
      <c r="D266" s="17">
        <v>502</v>
      </c>
      <c r="E266" s="17">
        <v>2001</v>
      </c>
      <c r="F266" s="24">
        <v>3099</v>
      </c>
      <c r="G266" s="25">
        <v>10</v>
      </c>
      <c r="H266" s="33"/>
      <c r="I266" s="36" t="s">
        <v>445</v>
      </c>
      <c r="ID266" s="43"/>
      <c r="IE266" s="43"/>
      <c r="IF266" s="43"/>
      <c r="IG266" s="43"/>
      <c r="IH266" s="43"/>
      <c r="II266" s="43"/>
      <c r="IJ266" s="43"/>
      <c r="IK266" s="43"/>
      <c r="IL266" s="43"/>
      <c r="IM266" s="43"/>
      <c r="IN266" s="43"/>
      <c r="IO266" s="43"/>
      <c r="IP266" s="43"/>
      <c r="IQ266" s="43"/>
    </row>
    <row r="267" spans="1:251" s="3" customFormat="1" ht="14.25">
      <c r="A267" s="60"/>
      <c r="B267" s="60"/>
      <c r="C267" s="17">
        <v>2110507</v>
      </c>
      <c r="D267" s="17">
        <v>502</v>
      </c>
      <c r="E267" s="17">
        <v>2001</v>
      </c>
      <c r="F267" s="24">
        <v>32427</v>
      </c>
      <c r="G267" s="25">
        <f>ROUND(F267*8866/4270289,0)</f>
        <v>67</v>
      </c>
      <c r="H267" s="33"/>
      <c r="I267" s="36" t="s">
        <v>446</v>
      </c>
      <c r="ID267" s="43"/>
      <c r="IE267" s="43"/>
      <c r="IF267" s="43"/>
      <c r="IG267" s="43"/>
      <c r="IH267" s="43"/>
      <c r="II267" s="43"/>
      <c r="IJ267" s="43"/>
      <c r="IK267" s="43"/>
      <c r="IL267" s="43"/>
      <c r="IM267" s="43"/>
      <c r="IN267" s="43"/>
      <c r="IO267" s="43"/>
      <c r="IP267" s="43"/>
      <c r="IQ267" s="43"/>
    </row>
    <row r="268" spans="1:251" s="4" customFormat="1" ht="48">
      <c r="A268" s="59"/>
      <c r="B268" s="12" t="s">
        <v>447</v>
      </c>
      <c r="C268" s="18"/>
      <c r="D268" s="18"/>
      <c r="E268" s="18"/>
      <c r="F268" s="19">
        <f>F269+F270</f>
        <v>1608</v>
      </c>
      <c r="G268" s="26">
        <f>G269+G270</f>
        <v>20</v>
      </c>
      <c r="H268" s="39" t="s">
        <v>448</v>
      </c>
      <c r="I268" s="38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  <c r="BE268" s="35"/>
      <c r="BF268" s="35"/>
      <c r="BG268" s="35"/>
      <c r="BH268" s="35"/>
      <c r="BI268" s="35"/>
      <c r="BJ268" s="35"/>
      <c r="BK268" s="35"/>
      <c r="BL268" s="35"/>
      <c r="BM268" s="35"/>
      <c r="BN268" s="35"/>
      <c r="BO268" s="35"/>
      <c r="BP268" s="35"/>
      <c r="BQ268" s="35"/>
      <c r="BR268" s="35"/>
      <c r="BS268" s="35"/>
      <c r="BT268" s="35"/>
      <c r="BU268" s="35"/>
      <c r="BV268" s="35"/>
      <c r="BW268" s="35"/>
      <c r="BX268" s="35"/>
      <c r="BY268" s="35"/>
      <c r="BZ268" s="35"/>
      <c r="CA268" s="35"/>
      <c r="CB268" s="35"/>
      <c r="CC268" s="35"/>
      <c r="CD268" s="35"/>
      <c r="CE268" s="35"/>
      <c r="CF268" s="35"/>
      <c r="CG268" s="35"/>
      <c r="CH268" s="35"/>
      <c r="CI268" s="35"/>
      <c r="CJ268" s="35"/>
      <c r="CK268" s="35"/>
      <c r="CL268" s="35"/>
      <c r="CM268" s="35"/>
      <c r="CN268" s="35"/>
      <c r="CO268" s="35"/>
      <c r="CP268" s="35"/>
      <c r="CQ268" s="35"/>
      <c r="CR268" s="35"/>
      <c r="CS268" s="35"/>
      <c r="CT268" s="35"/>
      <c r="CU268" s="35"/>
      <c r="CV268" s="35"/>
      <c r="CW268" s="35"/>
      <c r="CX268" s="35"/>
      <c r="CY268" s="35"/>
      <c r="CZ268" s="35"/>
      <c r="DA268" s="35"/>
      <c r="DB268" s="35"/>
      <c r="DC268" s="35"/>
      <c r="DD268" s="35"/>
      <c r="DE268" s="35"/>
      <c r="DF268" s="35"/>
      <c r="DG268" s="35"/>
      <c r="DH268" s="35"/>
      <c r="DI268" s="35"/>
      <c r="DJ268" s="35"/>
      <c r="DK268" s="35"/>
      <c r="DL268" s="35"/>
      <c r="DM268" s="35"/>
      <c r="DN268" s="35"/>
      <c r="DO268" s="35"/>
      <c r="DP268" s="35"/>
      <c r="DQ268" s="35"/>
      <c r="DR268" s="35"/>
      <c r="DS268" s="35"/>
      <c r="DT268" s="35"/>
      <c r="DU268" s="35"/>
      <c r="DV268" s="35"/>
      <c r="DW268" s="35"/>
      <c r="DX268" s="35"/>
      <c r="DY268" s="35"/>
      <c r="DZ268" s="35"/>
      <c r="EA268" s="35"/>
      <c r="EB268" s="35"/>
      <c r="EC268" s="35"/>
      <c r="ED268" s="35"/>
      <c r="EE268" s="35"/>
      <c r="EF268" s="35"/>
      <c r="EG268" s="35"/>
      <c r="EH268" s="35"/>
      <c r="EI268" s="35"/>
      <c r="EJ268" s="35"/>
      <c r="EK268" s="35"/>
      <c r="EL268" s="35"/>
      <c r="EM268" s="35"/>
      <c r="EN268" s="35"/>
      <c r="EO268" s="35"/>
      <c r="EP268" s="35"/>
      <c r="EQ268" s="35"/>
      <c r="ER268" s="35"/>
      <c r="ES268" s="35"/>
      <c r="ET268" s="35"/>
      <c r="EU268" s="35"/>
      <c r="EV268" s="35"/>
      <c r="EW268" s="35"/>
      <c r="EX268" s="35"/>
      <c r="EY268" s="35"/>
      <c r="EZ268" s="35"/>
      <c r="FA268" s="35"/>
      <c r="FB268" s="35"/>
      <c r="FC268" s="35"/>
      <c r="FD268" s="35"/>
      <c r="FE268" s="35"/>
      <c r="FF268" s="35"/>
      <c r="FG268" s="35"/>
      <c r="FH268" s="35"/>
      <c r="FI268" s="35"/>
      <c r="FJ268" s="35"/>
      <c r="FK268" s="35"/>
      <c r="FL268" s="35"/>
      <c r="FM268" s="35"/>
      <c r="FN268" s="35"/>
      <c r="FO268" s="35"/>
      <c r="FP268" s="35"/>
      <c r="FQ268" s="35"/>
      <c r="FR268" s="35"/>
      <c r="FS268" s="35"/>
      <c r="FT268" s="35"/>
      <c r="FU268" s="35"/>
      <c r="FV268" s="35"/>
      <c r="FW268" s="35"/>
      <c r="FX268" s="35"/>
      <c r="FY268" s="35"/>
      <c r="FZ268" s="35"/>
      <c r="GA268" s="35"/>
      <c r="GB268" s="35"/>
      <c r="GC268" s="35"/>
      <c r="GD268" s="35"/>
      <c r="GE268" s="35"/>
      <c r="GF268" s="35"/>
      <c r="GG268" s="35"/>
      <c r="GH268" s="35"/>
      <c r="GI268" s="35"/>
      <c r="GJ268" s="35"/>
      <c r="GK268" s="35"/>
      <c r="GL268" s="35"/>
      <c r="GM268" s="35"/>
      <c r="GN268" s="35"/>
      <c r="GO268" s="35"/>
      <c r="GP268" s="35"/>
      <c r="GQ268" s="35"/>
      <c r="GR268" s="35"/>
      <c r="GS268" s="35"/>
      <c r="GT268" s="35"/>
      <c r="GU268" s="35"/>
      <c r="GV268" s="35"/>
      <c r="GW268" s="35"/>
      <c r="GX268" s="35"/>
      <c r="GY268" s="35"/>
      <c r="GZ268" s="35"/>
      <c r="HA268" s="35"/>
      <c r="HB268" s="35"/>
      <c r="HC268" s="35"/>
      <c r="HD268" s="35"/>
      <c r="HE268" s="35"/>
      <c r="HF268" s="35"/>
      <c r="HG268" s="35"/>
      <c r="HH268" s="35"/>
      <c r="HI268" s="35"/>
      <c r="HJ268" s="35"/>
      <c r="HK268" s="35"/>
      <c r="HL268" s="35"/>
      <c r="HM268" s="35"/>
      <c r="HN268" s="35"/>
      <c r="HO268" s="35"/>
      <c r="HP268" s="35"/>
      <c r="HQ268" s="35"/>
      <c r="HR268" s="35"/>
      <c r="HS268" s="35"/>
      <c r="HT268" s="35"/>
      <c r="HU268" s="35"/>
      <c r="HV268" s="35"/>
      <c r="HW268" s="35"/>
      <c r="HX268" s="35"/>
      <c r="HY268" s="35"/>
      <c r="HZ268" s="35"/>
      <c r="IA268" s="35"/>
      <c r="IB268" s="35"/>
      <c r="IC268" s="35"/>
      <c r="ID268" s="44"/>
      <c r="IE268" s="44"/>
      <c r="IF268" s="44"/>
      <c r="IG268" s="44"/>
      <c r="IH268" s="44"/>
      <c r="II268" s="44"/>
      <c r="IJ268" s="44"/>
      <c r="IK268" s="44"/>
      <c r="IL268" s="44"/>
      <c r="IM268" s="44"/>
      <c r="IN268" s="44"/>
      <c r="IO268" s="44"/>
      <c r="IP268" s="44"/>
      <c r="IQ268" s="44"/>
    </row>
    <row r="269" spans="1:251" s="3" customFormat="1" ht="14.25">
      <c r="A269" s="60"/>
      <c r="B269" s="60" t="s">
        <v>449</v>
      </c>
      <c r="C269" s="17">
        <v>2110507</v>
      </c>
      <c r="D269" s="17">
        <v>502</v>
      </c>
      <c r="E269" s="17">
        <v>2001</v>
      </c>
      <c r="F269" s="24">
        <v>1600</v>
      </c>
      <c r="G269" s="25">
        <v>10</v>
      </c>
      <c r="H269" s="33"/>
      <c r="I269" s="36" t="s">
        <v>450</v>
      </c>
      <c r="ID269" s="43"/>
      <c r="IE269" s="43"/>
      <c r="IF269" s="43"/>
      <c r="IG269" s="43"/>
      <c r="IH269" s="43"/>
      <c r="II269" s="43"/>
      <c r="IJ269" s="43"/>
      <c r="IK269" s="43"/>
      <c r="IL269" s="43"/>
      <c r="IM269" s="43"/>
      <c r="IN269" s="43"/>
      <c r="IO269" s="43"/>
      <c r="IP269" s="43"/>
      <c r="IQ269" s="43"/>
    </row>
    <row r="270" spans="1:251" s="3" customFormat="1" ht="14.25">
      <c r="A270" s="60"/>
      <c r="B270" s="60"/>
      <c r="C270" s="17">
        <v>2110507</v>
      </c>
      <c r="D270" s="17">
        <v>502</v>
      </c>
      <c r="E270" s="17">
        <v>2001</v>
      </c>
      <c r="F270" s="24">
        <v>8</v>
      </c>
      <c r="G270" s="25">
        <v>10</v>
      </c>
      <c r="H270" s="33"/>
      <c r="I270" s="22" t="s">
        <v>451</v>
      </c>
      <c r="ID270" s="43"/>
      <c r="IE270" s="43"/>
      <c r="IF270" s="43"/>
      <c r="IG270" s="43"/>
      <c r="IH270" s="43"/>
      <c r="II270" s="43"/>
      <c r="IJ270" s="43"/>
      <c r="IK270" s="43"/>
      <c r="IL270" s="43"/>
      <c r="IM270" s="43"/>
      <c r="IN270" s="43"/>
      <c r="IO270" s="43"/>
      <c r="IP270" s="43"/>
      <c r="IQ270" s="43"/>
    </row>
    <row r="271" spans="1:251" s="3" customFormat="1" ht="48">
      <c r="A271" s="60"/>
      <c r="B271" s="16" t="s">
        <v>452</v>
      </c>
      <c r="C271" s="17">
        <v>2110507</v>
      </c>
      <c r="D271" s="17">
        <v>502</v>
      </c>
      <c r="E271" s="17">
        <v>2001</v>
      </c>
      <c r="F271" s="24">
        <v>1633</v>
      </c>
      <c r="G271" s="25">
        <v>10</v>
      </c>
      <c r="H271" s="33" t="s">
        <v>453</v>
      </c>
      <c r="I271" s="36" t="s">
        <v>454</v>
      </c>
      <c r="ID271" s="43"/>
      <c r="IE271" s="43"/>
      <c r="IF271" s="43"/>
      <c r="IG271" s="43"/>
      <c r="IH271" s="43"/>
      <c r="II271" s="43"/>
      <c r="IJ271" s="43"/>
      <c r="IK271" s="43"/>
      <c r="IL271" s="43"/>
      <c r="IM271" s="43"/>
      <c r="IN271" s="43"/>
      <c r="IO271" s="43"/>
      <c r="IP271" s="43"/>
      <c r="IQ271" s="43"/>
    </row>
    <row r="272" spans="1:251" s="3" customFormat="1" ht="48">
      <c r="A272" s="60"/>
      <c r="B272" s="16" t="s">
        <v>455</v>
      </c>
      <c r="C272" s="17">
        <v>2110507</v>
      </c>
      <c r="D272" s="17">
        <v>502</v>
      </c>
      <c r="E272" s="17">
        <v>2001</v>
      </c>
      <c r="F272" s="24">
        <v>22347</v>
      </c>
      <c r="G272" s="25">
        <f>ROUND(F272*8866/4270289,0)</f>
        <v>46</v>
      </c>
      <c r="H272" s="33" t="s">
        <v>456</v>
      </c>
      <c r="I272" s="36" t="s">
        <v>457</v>
      </c>
      <c r="ID272" s="43"/>
      <c r="IE272" s="43"/>
      <c r="IF272" s="43"/>
      <c r="IG272" s="43"/>
      <c r="IH272" s="43"/>
      <c r="II272" s="43"/>
      <c r="IJ272" s="43"/>
      <c r="IK272" s="43"/>
      <c r="IL272" s="43"/>
      <c r="IM272" s="43"/>
      <c r="IN272" s="43"/>
      <c r="IO272" s="43"/>
      <c r="IP272" s="43"/>
      <c r="IQ272" s="43"/>
    </row>
    <row r="273" spans="1:251" s="4" customFormat="1" ht="48">
      <c r="A273" s="59"/>
      <c r="B273" s="12" t="s">
        <v>458</v>
      </c>
      <c r="C273" s="18"/>
      <c r="D273" s="18"/>
      <c r="E273" s="18"/>
      <c r="F273" s="19">
        <f>F274+F275+F276</f>
        <v>51890</v>
      </c>
      <c r="G273" s="26">
        <f>G274+G275+G276</f>
        <v>117</v>
      </c>
      <c r="H273" s="39" t="s">
        <v>459</v>
      </c>
      <c r="I273" s="38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  <c r="BE273" s="35"/>
      <c r="BF273" s="35"/>
      <c r="BG273" s="35"/>
      <c r="BH273" s="35"/>
      <c r="BI273" s="35"/>
      <c r="BJ273" s="35"/>
      <c r="BK273" s="35"/>
      <c r="BL273" s="35"/>
      <c r="BM273" s="35"/>
      <c r="BN273" s="35"/>
      <c r="BO273" s="35"/>
      <c r="BP273" s="35"/>
      <c r="BQ273" s="35"/>
      <c r="BR273" s="35"/>
      <c r="BS273" s="35"/>
      <c r="BT273" s="35"/>
      <c r="BU273" s="35"/>
      <c r="BV273" s="35"/>
      <c r="BW273" s="35"/>
      <c r="BX273" s="35"/>
      <c r="BY273" s="35"/>
      <c r="BZ273" s="35"/>
      <c r="CA273" s="35"/>
      <c r="CB273" s="35"/>
      <c r="CC273" s="35"/>
      <c r="CD273" s="35"/>
      <c r="CE273" s="35"/>
      <c r="CF273" s="35"/>
      <c r="CG273" s="35"/>
      <c r="CH273" s="35"/>
      <c r="CI273" s="35"/>
      <c r="CJ273" s="35"/>
      <c r="CK273" s="35"/>
      <c r="CL273" s="35"/>
      <c r="CM273" s="35"/>
      <c r="CN273" s="35"/>
      <c r="CO273" s="35"/>
      <c r="CP273" s="35"/>
      <c r="CQ273" s="35"/>
      <c r="CR273" s="35"/>
      <c r="CS273" s="35"/>
      <c r="CT273" s="35"/>
      <c r="CU273" s="35"/>
      <c r="CV273" s="35"/>
      <c r="CW273" s="35"/>
      <c r="CX273" s="35"/>
      <c r="CY273" s="35"/>
      <c r="CZ273" s="35"/>
      <c r="DA273" s="35"/>
      <c r="DB273" s="35"/>
      <c r="DC273" s="35"/>
      <c r="DD273" s="35"/>
      <c r="DE273" s="35"/>
      <c r="DF273" s="35"/>
      <c r="DG273" s="35"/>
      <c r="DH273" s="35"/>
      <c r="DI273" s="35"/>
      <c r="DJ273" s="35"/>
      <c r="DK273" s="35"/>
      <c r="DL273" s="35"/>
      <c r="DM273" s="35"/>
      <c r="DN273" s="35"/>
      <c r="DO273" s="35"/>
      <c r="DP273" s="35"/>
      <c r="DQ273" s="35"/>
      <c r="DR273" s="35"/>
      <c r="DS273" s="35"/>
      <c r="DT273" s="35"/>
      <c r="DU273" s="35"/>
      <c r="DV273" s="35"/>
      <c r="DW273" s="35"/>
      <c r="DX273" s="35"/>
      <c r="DY273" s="35"/>
      <c r="DZ273" s="35"/>
      <c r="EA273" s="35"/>
      <c r="EB273" s="35"/>
      <c r="EC273" s="35"/>
      <c r="ED273" s="35"/>
      <c r="EE273" s="35"/>
      <c r="EF273" s="35"/>
      <c r="EG273" s="35"/>
      <c r="EH273" s="35"/>
      <c r="EI273" s="35"/>
      <c r="EJ273" s="35"/>
      <c r="EK273" s="35"/>
      <c r="EL273" s="35"/>
      <c r="EM273" s="35"/>
      <c r="EN273" s="35"/>
      <c r="EO273" s="35"/>
      <c r="EP273" s="35"/>
      <c r="EQ273" s="35"/>
      <c r="ER273" s="35"/>
      <c r="ES273" s="35"/>
      <c r="ET273" s="35"/>
      <c r="EU273" s="35"/>
      <c r="EV273" s="35"/>
      <c r="EW273" s="35"/>
      <c r="EX273" s="35"/>
      <c r="EY273" s="35"/>
      <c r="EZ273" s="35"/>
      <c r="FA273" s="35"/>
      <c r="FB273" s="35"/>
      <c r="FC273" s="35"/>
      <c r="FD273" s="35"/>
      <c r="FE273" s="35"/>
      <c r="FF273" s="35"/>
      <c r="FG273" s="35"/>
      <c r="FH273" s="35"/>
      <c r="FI273" s="35"/>
      <c r="FJ273" s="35"/>
      <c r="FK273" s="35"/>
      <c r="FL273" s="35"/>
      <c r="FM273" s="35"/>
      <c r="FN273" s="35"/>
      <c r="FO273" s="35"/>
      <c r="FP273" s="35"/>
      <c r="FQ273" s="35"/>
      <c r="FR273" s="35"/>
      <c r="FS273" s="35"/>
      <c r="FT273" s="35"/>
      <c r="FU273" s="35"/>
      <c r="FV273" s="35"/>
      <c r="FW273" s="35"/>
      <c r="FX273" s="35"/>
      <c r="FY273" s="35"/>
      <c r="FZ273" s="35"/>
      <c r="GA273" s="35"/>
      <c r="GB273" s="35"/>
      <c r="GC273" s="35"/>
      <c r="GD273" s="35"/>
      <c r="GE273" s="35"/>
      <c r="GF273" s="35"/>
      <c r="GG273" s="35"/>
      <c r="GH273" s="35"/>
      <c r="GI273" s="35"/>
      <c r="GJ273" s="35"/>
      <c r="GK273" s="35"/>
      <c r="GL273" s="35"/>
      <c r="GM273" s="35"/>
      <c r="GN273" s="35"/>
      <c r="GO273" s="35"/>
      <c r="GP273" s="35"/>
      <c r="GQ273" s="35"/>
      <c r="GR273" s="35"/>
      <c r="GS273" s="35"/>
      <c r="GT273" s="35"/>
      <c r="GU273" s="35"/>
      <c r="GV273" s="35"/>
      <c r="GW273" s="35"/>
      <c r="GX273" s="35"/>
      <c r="GY273" s="35"/>
      <c r="GZ273" s="35"/>
      <c r="HA273" s="35"/>
      <c r="HB273" s="35"/>
      <c r="HC273" s="35"/>
      <c r="HD273" s="35"/>
      <c r="HE273" s="35"/>
      <c r="HF273" s="35"/>
      <c r="HG273" s="35"/>
      <c r="HH273" s="35"/>
      <c r="HI273" s="35"/>
      <c r="HJ273" s="35"/>
      <c r="HK273" s="35"/>
      <c r="HL273" s="35"/>
      <c r="HM273" s="35"/>
      <c r="HN273" s="35"/>
      <c r="HO273" s="35"/>
      <c r="HP273" s="35"/>
      <c r="HQ273" s="35"/>
      <c r="HR273" s="35"/>
      <c r="HS273" s="35"/>
      <c r="HT273" s="35"/>
      <c r="HU273" s="35"/>
      <c r="HV273" s="35"/>
      <c r="HW273" s="35"/>
      <c r="HX273" s="35"/>
      <c r="HY273" s="35"/>
      <c r="HZ273" s="35"/>
      <c r="IA273" s="35"/>
      <c r="IB273" s="35"/>
      <c r="IC273" s="35"/>
      <c r="ID273" s="44"/>
      <c r="IE273" s="44"/>
      <c r="IF273" s="44"/>
      <c r="IG273" s="44"/>
      <c r="IH273" s="44"/>
      <c r="II273" s="44"/>
      <c r="IJ273" s="44"/>
      <c r="IK273" s="44"/>
      <c r="IL273" s="44"/>
      <c r="IM273" s="44"/>
      <c r="IN273" s="44"/>
      <c r="IO273" s="44"/>
      <c r="IP273" s="44"/>
      <c r="IQ273" s="44"/>
    </row>
    <row r="274" spans="1:251" s="3" customFormat="1" ht="14.25">
      <c r="A274" s="60"/>
      <c r="B274" s="60" t="s">
        <v>460</v>
      </c>
      <c r="C274" s="17">
        <v>2110507</v>
      </c>
      <c r="D274" s="17">
        <v>502</v>
      </c>
      <c r="E274" s="17">
        <v>2001</v>
      </c>
      <c r="F274" s="24">
        <v>25987</v>
      </c>
      <c r="G274" s="25">
        <f>ROUND(F274*8866/4270289,0)</f>
        <v>54</v>
      </c>
      <c r="H274" s="33"/>
      <c r="I274" s="36" t="s">
        <v>461</v>
      </c>
      <c r="ID274" s="43"/>
      <c r="IE274" s="43"/>
      <c r="IF274" s="43"/>
      <c r="IG274" s="43"/>
      <c r="IH274" s="43"/>
      <c r="II274" s="43"/>
      <c r="IJ274" s="43"/>
      <c r="IK274" s="43"/>
      <c r="IL274" s="43"/>
      <c r="IM274" s="43"/>
      <c r="IN274" s="43"/>
      <c r="IO274" s="43"/>
      <c r="IP274" s="43"/>
      <c r="IQ274" s="43"/>
    </row>
    <row r="275" spans="1:251" s="3" customFormat="1" ht="14.25">
      <c r="A275" s="60"/>
      <c r="B275" s="60"/>
      <c r="C275" s="17">
        <v>2110507</v>
      </c>
      <c r="D275" s="17">
        <v>502</v>
      </c>
      <c r="E275" s="17">
        <v>2001</v>
      </c>
      <c r="F275" s="24">
        <v>25386</v>
      </c>
      <c r="G275" s="25">
        <f>ROUND(F275*8866/4270289,0)</f>
        <v>53</v>
      </c>
      <c r="H275" s="33"/>
      <c r="I275" s="36" t="s">
        <v>462</v>
      </c>
      <c r="ID275" s="43"/>
      <c r="IE275" s="43"/>
      <c r="IF275" s="43"/>
      <c r="IG275" s="43"/>
      <c r="IH275" s="43"/>
      <c r="II275" s="43"/>
      <c r="IJ275" s="43"/>
      <c r="IK275" s="43"/>
      <c r="IL275" s="43"/>
      <c r="IM275" s="43"/>
      <c r="IN275" s="43"/>
      <c r="IO275" s="43"/>
      <c r="IP275" s="43"/>
      <c r="IQ275" s="43"/>
    </row>
    <row r="276" spans="1:251" s="3" customFormat="1" ht="24">
      <c r="A276" s="60"/>
      <c r="B276" s="60"/>
      <c r="C276" s="17">
        <v>2110507</v>
      </c>
      <c r="D276" s="17">
        <v>502</v>
      </c>
      <c r="E276" s="17">
        <v>2001</v>
      </c>
      <c r="F276" s="24">
        <v>517</v>
      </c>
      <c r="G276" s="25">
        <v>10</v>
      </c>
      <c r="H276" s="33"/>
      <c r="I276" s="22" t="s">
        <v>463</v>
      </c>
      <c r="ID276" s="43"/>
      <c r="IE276" s="43"/>
      <c r="IF276" s="43"/>
      <c r="IG276" s="43"/>
      <c r="IH276" s="43"/>
      <c r="II276" s="43"/>
      <c r="IJ276" s="43"/>
      <c r="IK276" s="43"/>
      <c r="IL276" s="43"/>
      <c r="IM276" s="43"/>
      <c r="IN276" s="43"/>
      <c r="IO276" s="43"/>
      <c r="IP276" s="43"/>
      <c r="IQ276" s="43"/>
    </row>
    <row r="277" spans="1:251" s="3" customFormat="1" ht="48">
      <c r="A277" s="60"/>
      <c r="B277" s="16" t="s">
        <v>464</v>
      </c>
      <c r="C277" s="17">
        <v>2110507</v>
      </c>
      <c r="D277" s="17">
        <v>502</v>
      </c>
      <c r="E277" s="17">
        <v>2001</v>
      </c>
      <c r="F277" s="24">
        <v>1571</v>
      </c>
      <c r="G277" s="25">
        <v>10</v>
      </c>
      <c r="H277" s="33" t="s">
        <v>465</v>
      </c>
      <c r="I277" s="36" t="s">
        <v>466</v>
      </c>
      <c r="ID277" s="43"/>
      <c r="IE277" s="43"/>
      <c r="IF277" s="43"/>
      <c r="IG277" s="43"/>
      <c r="IH277" s="43"/>
      <c r="II277" s="43"/>
      <c r="IJ277" s="43"/>
      <c r="IK277" s="43"/>
      <c r="IL277" s="43"/>
      <c r="IM277" s="43"/>
      <c r="IN277" s="43"/>
      <c r="IO277" s="43"/>
      <c r="IP277" s="43"/>
      <c r="IQ277" s="43"/>
    </row>
    <row r="278" spans="1:251" s="3" customFormat="1" ht="48">
      <c r="A278" s="60"/>
      <c r="B278" s="16" t="s">
        <v>467</v>
      </c>
      <c r="C278" s="17">
        <v>2110507</v>
      </c>
      <c r="D278" s="17">
        <v>502</v>
      </c>
      <c r="E278" s="17">
        <v>2001</v>
      </c>
      <c r="F278" s="24">
        <v>58</v>
      </c>
      <c r="G278" s="25">
        <v>10</v>
      </c>
      <c r="H278" s="33" t="s">
        <v>468</v>
      </c>
      <c r="I278" s="16" t="s">
        <v>469</v>
      </c>
      <c r="ID278" s="43"/>
      <c r="IE278" s="43"/>
      <c r="IF278" s="43"/>
      <c r="IG278" s="43"/>
      <c r="IH278" s="43"/>
      <c r="II278" s="43"/>
      <c r="IJ278" s="43"/>
      <c r="IK278" s="43"/>
      <c r="IL278" s="43"/>
      <c r="IM278" s="43"/>
      <c r="IN278" s="43"/>
      <c r="IO278" s="43"/>
      <c r="IP278" s="43"/>
      <c r="IQ278" s="43"/>
    </row>
    <row r="279" spans="1:251" s="3" customFormat="1" ht="48">
      <c r="A279" s="60"/>
      <c r="B279" s="16" t="s">
        <v>470</v>
      </c>
      <c r="C279" s="17">
        <v>2110507</v>
      </c>
      <c r="D279" s="17">
        <v>502</v>
      </c>
      <c r="E279" s="17">
        <v>2001</v>
      </c>
      <c r="F279" s="24">
        <v>13683</v>
      </c>
      <c r="G279" s="25">
        <f>ROUND(F279*8866/4270289,0)</f>
        <v>28</v>
      </c>
      <c r="H279" s="33" t="s">
        <v>471</v>
      </c>
      <c r="I279" s="36" t="s">
        <v>472</v>
      </c>
      <c r="ID279" s="43"/>
      <c r="IE279" s="43"/>
      <c r="IF279" s="43"/>
      <c r="IG279" s="43"/>
      <c r="IH279" s="43"/>
      <c r="II279" s="43"/>
      <c r="IJ279" s="43"/>
      <c r="IK279" s="43"/>
      <c r="IL279" s="43"/>
      <c r="IM279" s="43"/>
      <c r="IN279" s="43"/>
      <c r="IO279" s="43"/>
      <c r="IP279" s="43"/>
      <c r="IQ279" s="43"/>
    </row>
    <row r="280" spans="1:251" s="3" customFormat="1" ht="48">
      <c r="A280" s="60"/>
      <c r="B280" s="16" t="s">
        <v>473</v>
      </c>
      <c r="C280" s="17">
        <v>2110507</v>
      </c>
      <c r="D280" s="17">
        <v>502</v>
      </c>
      <c r="E280" s="17">
        <v>2001</v>
      </c>
      <c r="F280" s="24">
        <v>2053</v>
      </c>
      <c r="G280" s="25">
        <v>10</v>
      </c>
      <c r="H280" s="33" t="s">
        <v>474</v>
      </c>
      <c r="I280" s="36" t="s">
        <v>475</v>
      </c>
      <c r="ID280" s="43"/>
      <c r="IE280" s="43"/>
      <c r="IF280" s="43"/>
      <c r="IG280" s="43"/>
      <c r="IH280" s="43"/>
      <c r="II280" s="43"/>
      <c r="IJ280" s="43"/>
      <c r="IK280" s="43"/>
      <c r="IL280" s="43"/>
      <c r="IM280" s="43"/>
      <c r="IN280" s="43"/>
      <c r="IO280" s="43"/>
      <c r="IP280" s="43"/>
      <c r="IQ280" s="43"/>
    </row>
    <row r="281" spans="1:251" s="4" customFormat="1" ht="24">
      <c r="A281" s="59" t="s">
        <v>476</v>
      </c>
      <c r="B281" s="12" t="s">
        <v>477</v>
      </c>
      <c r="C281" s="18"/>
      <c r="D281" s="18"/>
      <c r="E281" s="18"/>
      <c r="F281" s="19">
        <f>F282+F283+F284+F285+F286+F287+F288</f>
        <v>181045</v>
      </c>
      <c r="G281" s="26">
        <f>G282+G283+G284+G285+G286+G287+G288</f>
        <v>382</v>
      </c>
      <c r="H281" s="39"/>
      <c r="I281" s="38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  <c r="BE281" s="35"/>
      <c r="BF281" s="35"/>
      <c r="BG281" s="35"/>
      <c r="BH281" s="35"/>
      <c r="BI281" s="35"/>
      <c r="BJ281" s="35"/>
      <c r="BK281" s="35"/>
      <c r="BL281" s="35"/>
      <c r="BM281" s="35"/>
      <c r="BN281" s="35"/>
      <c r="BO281" s="35"/>
      <c r="BP281" s="35"/>
      <c r="BQ281" s="35"/>
      <c r="BR281" s="35"/>
      <c r="BS281" s="35"/>
      <c r="BT281" s="35"/>
      <c r="BU281" s="35"/>
      <c r="BV281" s="35"/>
      <c r="BW281" s="35"/>
      <c r="BX281" s="35"/>
      <c r="BY281" s="35"/>
      <c r="BZ281" s="35"/>
      <c r="CA281" s="35"/>
      <c r="CB281" s="35"/>
      <c r="CC281" s="35"/>
      <c r="CD281" s="35"/>
      <c r="CE281" s="35"/>
      <c r="CF281" s="35"/>
      <c r="CG281" s="35"/>
      <c r="CH281" s="35"/>
      <c r="CI281" s="35"/>
      <c r="CJ281" s="35"/>
      <c r="CK281" s="35"/>
      <c r="CL281" s="35"/>
      <c r="CM281" s="35"/>
      <c r="CN281" s="35"/>
      <c r="CO281" s="35"/>
      <c r="CP281" s="35"/>
      <c r="CQ281" s="35"/>
      <c r="CR281" s="35"/>
      <c r="CS281" s="35"/>
      <c r="CT281" s="35"/>
      <c r="CU281" s="35"/>
      <c r="CV281" s="35"/>
      <c r="CW281" s="35"/>
      <c r="CX281" s="35"/>
      <c r="CY281" s="35"/>
      <c r="CZ281" s="35"/>
      <c r="DA281" s="35"/>
      <c r="DB281" s="35"/>
      <c r="DC281" s="35"/>
      <c r="DD281" s="35"/>
      <c r="DE281" s="35"/>
      <c r="DF281" s="35"/>
      <c r="DG281" s="35"/>
      <c r="DH281" s="35"/>
      <c r="DI281" s="35"/>
      <c r="DJ281" s="35"/>
      <c r="DK281" s="35"/>
      <c r="DL281" s="35"/>
      <c r="DM281" s="35"/>
      <c r="DN281" s="35"/>
      <c r="DO281" s="35"/>
      <c r="DP281" s="35"/>
      <c r="DQ281" s="35"/>
      <c r="DR281" s="35"/>
      <c r="DS281" s="35"/>
      <c r="DT281" s="35"/>
      <c r="DU281" s="35"/>
      <c r="DV281" s="35"/>
      <c r="DW281" s="35"/>
      <c r="DX281" s="35"/>
      <c r="DY281" s="35"/>
      <c r="DZ281" s="35"/>
      <c r="EA281" s="35"/>
      <c r="EB281" s="35"/>
      <c r="EC281" s="35"/>
      <c r="ED281" s="35"/>
      <c r="EE281" s="35"/>
      <c r="EF281" s="35"/>
      <c r="EG281" s="35"/>
      <c r="EH281" s="35"/>
      <c r="EI281" s="35"/>
      <c r="EJ281" s="35"/>
      <c r="EK281" s="35"/>
      <c r="EL281" s="35"/>
      <c r="EM281" s="35"/>
      <c r="EN281" s="35"/>
      <c r="EO281" s="35"/>
      <c r="EP281" s="35"/>
      <c r="EQ281" s="35"/>
      <c r="ER281" s="35"/>
      <c r="ES281" s="35"/>
      <c r="ET281" s="35"/>
      <c r="EU281" s="35"/>
      <c r="EV281" s="35"/>
      <c r="EW281" s="35"/>
      <c r="EX281" s="35"/>
      <c r="EY281" s="35"/>
      <c r="EZ281" s="35"/>
      <c r="FA281" s="35"/>
      <c r="FB281" s="35"/>
      <c r="FC281" s="35"/>
      <c r="FD281" s="35"/>
      <c r="FE281" s="35"/>
      <c r="FF281" s="35"/>
      <c r="FG281" s="35"/>
      <c r="FH281" s="35"/>
      <c r="FI281" s="35"/>
      <c r="FJ281" s="35"/>
      <c r="FK281" s="35"/>
      <c r="FL281" s="35"/>
      <c r="FM281" s="35"/>
      <c r="FN281" s="35"/>
      <c r="FO281" s="35"/>
      <c r="FP281" s="35"/>
      <c r="FQ281" s="35"/>
      <c r="FR281" s="35"/>
      <c r="FS281" s="35"/>
      <c r="FT281" s="35"/>
      <c r="FU281" s="35"/>
      <c r="FV281" s="35"/>
      <c r="FW281" s="35"/>
      <c r="FX281" s="35"/>
      <c r="FY281" s="35"/>
      <c r="FZ281" s="35"/>
      <c r="GA281" s="35"/>
      <c r="GB281" s="35"/>
      <c r="GC281" s="35"/>
      <c r="GD281" s="35"/>
      <c r="GE281" s="35"/>
      <c r="GF281" s="35"/>
      <c r="GG281" s="35"/>
      <c r="GH281" s="35"/>
      <c r="GI281" s="35"/>
      <c r="GJ281" s="35"/>
      <c r="GK281" s="35"/>
      <c r="GL281" s="35"/>
      <c r="GM281" s="35"/>
      <c r="GN281" s="35"/>
      <c r="GO281" s="35"/>
      <c r="GP281" s="35"/>
      <c r="GQ281" s="35"/>
      <c r="GR281" s="35"/>
      <c r="GS281" s="35"/>
      <c r="GT281" s="35"/>
      <c r="GU281" s="35"/>
      <c r="GV281" s="35"/>
      <c r="GW281" s="35"/>
      <c r="GX281" s="35"/>
      <c r="GY281" s="35"/>
      <c r="GZ281" s="35"/>
      <c r="HA281" s="35"/>
      <c r="HB281" s="35"/>
      <c r="HC281" s="35"/>
      <c r="HD281" s="35"/>
      <c r="HE281" s="35"/>
      <c r="HF281" s="35"/>
      <c r="HG281" s="35"/>
      <c r="HH281" s="35"/>
      <c r="HI281" s="35"/>
      <c r="HJ281" s="35"/>
      <c r="HK281" s="35"/>
      <c r="HL281" s="35"/>
      <c r="HM281" s="35"/>
      <c r="HN281" s="35"/>
      <c r="HO281" s="35"/>
      <c r="HP281" s="35"/>
      <c r="HQ281" s="35"/>
      <c r="HR281" s="35"/>
      <c r="HS281" s="35"/>
      <c r="HT281" s="35"/>
      <c r="HU281" s="35"/>
      <c r="HV281" s="35"/>
      <c r="HW281" s="35"/>
      <c r="HX281" s="35"/>
      <c r="HY281" s="35"/>
      <c r="HZ281" s="35"/>
      <c r="IA281" s="35"/>
      <c r="IB281" s="35"/>
      <c r="IC281" s="35"/>
      <c r="ID281" s="44"/>
      <c r="IE281" s="44"/>
      <c r="IF281" s="44"/>
      <c r="IG281" s="44"/>
      <c r="IH281" s="44"/>
      <c r="II281" s="44"/>
      <c r="IJ281" s="44"/>
      <c r="IK281" s="44"/>
      <c r="IL281" s="44"/>
      <c r="IM281" s="44"/>
      <c r="IN281" s="44"/>
      <c r="IO281" s="44"/>
      <c r="IP281" s="44"/>
      <c r="IQ281" s="44"/>
    </row>
    <row r="282" spans="1:251" s="3" customFormat="1" ht="48">
      <c r="A282" s="60"/>
      <c r="B282" s="16" t="s">
        <v>478</v>
      </c>
      <c r="C282" s="17">
        <v>2110507</v>
      </c>
      <c r="D282" s="17">
        <v>502</v>
      </c>
      <c r="E282" s="17">
        <v>2001</v>
      </c>
      <c r="F282" s="24">
        <v>1906</v>
      </c>
      <c r="G282" s="25">
        <v>10</v>
      </c>
      <c r="H282" s="33" t="s">
        <v>479</v>
      </c>
      <c r="I282" s="22" t="s">
        <v>480</v>
      </c>
      <c r="ID282" s="43"/>
      <c r="IE282" s="43"/>
      <c r="IF282" s="43"/>
      <c r="IG282" s="43"/>
      <c r="IH282" s="43"/>
      <c r="II282" s="43"/>
      <c r="IJ282" s="43"/>
      <c r="IK282" s="43"/>
      <c r="IL282" s="43"/>
      <c r="IM282" s="43"/>
      <c r="IN282" s="43"/>
      <c r="IO282" s="43"/>
      <c r="IP282" s="43"/>
      <c r="IQ282" s="43"/>
    </row>
    <row r="283" spans="1:251" s="3" customFormat="1" ht="48">
      <c r="A283" s="60"/>
      <c r="B283" s="16" t="s">
        <v>481</v>
      </c>
      <c r="C283" s="17">
        <v>2110507</v>
      </c>
      <c r="D283" s="17">
        <v>502</v>
      </c>
      <c r="E283" s="17">
        <v>2001</v>
      </c>
      <c r="F283" s="24">
        <v>5863</v>
      </c>
      <c r="G283" s="25">
        <f>ROUND(F283*8866/4270289,0)</f>
        <v>12</v>
      </c>
      <c r="H283" s="33" t="s">
        <v>482</v>
      </c>
      <c r="I283" s="36" t="s">
        <v>483</v>
      </c>
      <c r="ID283" s="43"/>
      <c r="IE283" s="43"/>
      <c r="IF283" s="43"/>
      <c r="IG283" s="43"/>
      <c r="IH283" s="43"/>
      <c r="II283" s="43"/>
      <c r="IJ283" s="43"/>
      <c r="IK283" s="43"/>
      <c r="IL283" s="43"/>
      <c r="IM283" s="43"/>
      <c r="IN283" s="43"/>
      <c r="IO283" s="43"/>
      <c r="IP283" s="43"/>
      <c r="IQ283" s="43"/>
    </row>
    <row r="284" spans="1:251" s="3" customFormat="1" ht="48">
      <c r="A284" s="60"/>
      <c r="B284" s="16" t="s">
        <v>484</v>
      </c>
      <c r="C284" s="17">
        <v>2110507</v>
      </c>
      <c r="D284" s="17">
        <v>502</v>
      </c>
      <c r="E284" s="17">
        <v>2001</v>
      </c>
      <c r="F284" s="24">
        <v>58151</v>
      </c>
      <c r="G284" s="25">
        <f>ROUND(F284*8866/4270289,0)</f>
        <v>121</v>
      </c>
      <c r="H284" s="33" t="s">
        <v>485</v>
      </c>
      <c r="I284" s="36" t="s">
        <v>486</v>
      </c>
      <c r="ID284" s="43"/>
      <c r="IE284" s="43"/>
      <c r="IF284" s="43"/>
      <c r="IG284" s="43"/>
      <c r="IH284" s="43"/>
      <c r="II284" s="43"/>
      <c r="IJ284" s="43"/>
      <c r="IK284" s="43"/>
      <c r="IL284" s="43"/>
      <c r="IM284" s="43"/>
      <c r="IN284" s="43"/>
      <c r="IO284" s="43"/>
      <c r="IP284" s="43"/>
      <c r="IQ284" s="43"/>
    </row>
    <row r="285" spans="1:251" s="3" customFormat="1" ht="48">
      <c r="A285" s="60"/>
      <c r="B285" s="16" t="s">
        <v>487</v>
      </c>
      <c r="C285" s="17">
        <v>2110507</v>
      </c>
      <c r="D285" s="17">
        <v>502</v>
      </c>
      <c r="E285" s="17">
        <v>2001</v>
      </c>
      <c r="F285" s="24">
        <v>10586</v>
      </c>
      <c r="G285" s="25">
        <f>ROUND(F285*8866/4270289,0)</f>
        <v>22</v>
      </c>
      <c r="H285" s="33" t="s">
        <v>488</v>
      </c>
      <c r="I285" s="36" t="s">
        <v>489</v>
      </c>
      <c r="ID285" s="43"/>
      <c r="IE285" s="43"/>
      <c r="IF285" s="43"/>
      <c r="IG285" s="43"/>
      <c r="IH285" s="43"/>
      <c r="II285" s="43"/>
      <c r="IJ285" s="43"/>
      <c r="IK285" s="43"/>
      <c r="IL285" s="43"/>
      <c r="IM285" s="43"/>
      <c r="IN285" s="43"/>
      <c r="IO285" s="43"/>
      <c r="IP285" s="43"/>
      <c r="IQ285" s="43"/>
    </row>
    <row r="286" spans="1:251" s="3" customFormat="1" ht="48">
      <c r="A286" s="60"/>
      <c r="B286" s="16" t="s">
        <v>490</v>
      </c>
      <c r="C286" s="17">
        <v>2110507</v>
      </c>
      <c r="D286" s="17">
        <v>502</v>
      </c>
      <c r="E286" s="17">
        <v>2001</v>
      </c>
      <c r="F286" s="24">
        <v>14484</v>
      </c>
      <c r="G286" s="25">
        <f>ROUND(F286*8866/4270289,0)</f>
        <v>30</v>
      </c>
      <c r="H286" s="33" t="s">
        <v>491</v>
      </c>
      <c r="I286" s="36" t="s">
        <v>492</v>
      </c>
      <c r="ID286" s="43"/>
      <c r="IE286" s="43"/>
      <c r="IF286" s="43"/>
      <c r="IG286" s="43"/>
      <c r="IH286" s="43"/>
      <c r="II286" s="43"/>
      <c r="IJ286" s="43"/>
      <c r="IK286" s="43"/>
      <c r="IL286" s="43"/>
      <c r="IM286" s="43"/>
      <c r="IN286" s="43"/>
      <c r="IO286" s="43"/>
      <c r="IP286" s="43"/>
      <c r="IQ286" s="43"/>
    </row>
    <row r="287" spans="1:251" s="3" customFormat="1" ht="48">
      <c r="A287" s="60"/>
      <c r="B287" s="51" t="s">
        <v>493</v>
      </c>
      <c r="C287" s="17">
        <v>2110507</v>
      </c>
      <c r="D287" s="17">
        <v>502</v>
      </c>
      <c r="E287" s="17">
        <v>2001</v>
      </c>
      <c r="F287" s="24">
        <v>24899</v>
      </c>
      <c r="G287" s="25">
        <f>ROUND(F287*8866/4270289,0)</f>
        <v>52</v>
      </c>
      <c r="H287" s="33" t="s">
        <v>494</v>
      </c>
      <c r="I287" s="51" t="s">
        <v>495</v>
      </c>
      <c r="ID287" s="43"/>
      <c r="IE287" s="43"/>
      <c r="IF287" s="43"/>
      <c r="IG287" s="43"/>
      <c r="IH287" s="43"/>
      <c r="II287" s="43"/>
      <c r="IJ287" s="43"/>
      <c r="IK287" s="43"/>
      <c r="IL287" s="43"/>
      <c r="IM287" s="43"/>
      <c r="IN287" s="43"/>
      <c r="IO287" s="43"/>
      <c r="IP287" s="43"/>
      <c r="IQ287" s="43"/>
    </row>
    <row r="288" spans="1:251" s="4" customFormat="1" ht="48">
      <c r="A288" s="59"/>
      <c r="B288" s="12" t="s">
        <v>496</v>
      </c>
      <c r="C288" s="12"/>
      <c r="D288" s="12"/>
      <c r="E288" s="12"/>
      <c r="F288" s="20">
        <f>F289+F290</f>
        <v>65156</v>
      </c>
      <c r="G288" s="21">
        <f>G289+G290</f>
        <v>135</v>
      </c>
      <c r="H288" s="40" t="s">
        <v>497</v>
      </c>
      <c r="I288" s="53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  <c r="BE288" s="35"/>
      <c r="BF288" s="35"/>
      <c r="BG288" s="35"/>
      <c r="BH288" s="35"/>
      <c r="BI288" s="35"/>
      <c r="BJ288" s="35"/>
      <c r="BK288" s="35"/>
      <c r="BL288" s="35"/>
      <c r="BM288" s="35"/>
      <c r="BN288" s="35"/>
      <c r="BO288" s="35"/>
      <c r="BP288" s="35"/>
      <c r="BQ288" s="35"/>
      <c r="BR288" s="35"/>
      <c r="BS288" s="35"/>
      <c r="BT288" s="35"/>
      <c r="BU288" s="35"/>
      <c r="BV288" s="35"/>
      <c r="BW288" s="35"/>
      <c r="BX288" s="35"/>
      <c r="BY288" s="35"/>
      <c r="BZ288" s="35"/>
      <c r="CA288" s="35"/>
      <c r="CB288" s="35"/>
      <c r="CC288" s="35"/>
      <c r="CD288" s="35"/>
      <c r="CE288" s="35"/>
      <c r="CF288" s="35"/>
      <c r="CG288" s="35"/>
      <c r="CH288" s="35"/>
      <c r="CI288" s="35"/>
      <c r="CJ288" s="35"/>
      <c r="CK288" s="35"/>
      <c r="CL288" s="35"/>
      <c r="CM288" s="35"/>
      <c r="CN288" s="35"/>
      <c r="CO288" s="35"/>
      <c r="CP288" s="35"/>
      <c r="CQ288" s="35"/>
      <c r="CR288" s="35"/>
      <c r="CS288" s="35"/>
      <c r="CT288" s="35"/>
      <c r="CU288" s="35"/>
      <c r="CV288" s="35"/>
      <c r="CW288" s="35"/>
      <c r="CX288" s="35"/>
      <c r="CY288" s="35"/>
      <c r="CZ288" s="35"/>
      <c r="DA288" s="35"/>
      <c r="DB288" s="35"/>
      <c r="DC288" s="35"/>
      <c r="DD288" s="35"/>
      <c r="DE288" s="35"/>
      <c r="DF288" s="35"/>
      <c r="DG288" s="35"/>
      <c r="DH288" s="35"/>
      <c r="DI288" s="35"/>
      <c r="DJ288" s="35"/>
      <c r="DK288" s="35"/>
      <c r="DL288" s="35"/>
      <c r="DM288" s="35"/>
      <c r="DN288" s="35"/>
      <c r="DO288" s="35"/>
      <c r="DP288" s="35"/>
      <c r="DQ288" s="35"/>
      <c r="DR288" s="35"/>
      <c r="DS288" s="35"/>
      <c r="DT288" s="35"/>
      <c r="DU288" s="35"/>
      <c r="DV288" s="35"/>
      <c r="DW288" s="35"/>
      <c r="DX288" s="35"/>
      <c r="DY288" s="35"/>
      <c r="DZ288" s="35"/>
      <c r="EA288" s="35"/>
      <c r="EB288" s="35"/>
      <c r="EC288" s="35"/>
      <c r="ED288" s="35"/>
      <c r="EE288" s="35"/>
      <c r="EF288" s="35"/>
      <c r="EG288" s="35"/>
      <c r="EH288" s="35"/>
      <c r="EI288" s="35"/>
      <c r="EJ288" s="35"/>
      <c r="EK288" s="35"/>
      <c r="EL288" s="35"/>
      <c r="EM288" s="35"/>
      <c r="EN288" s="35"/>
      <c r="EO288" s="35"/>
      <c r="EP288" s="35"/>
      <c r="EQ288" s="35"/>
      <c r="ER288" s="35"/>
      <c r="ES288" s="35"/>
      <c r="ET288" s="35"/>
      <c r="EU288" s="35"/>
      <c r="EV288" s="35"/>
      <c r="EW288" s="35"/>
      <c r="EX288" s="35"/>
      <c r="EY288" s="35"/>
      <c r="EZ288" s="35"/>
      <c r="FA288" s="35"/>
      <c r="FB288" s="35"/>
      <c r="FC288" s="35"/>
      <c r="FD288" s="35"/>
      <c r="FE288" s="35"/>
      <c r="FF288" s="35"/>
      <c r="FG288" s="35"/>
      <c r="FH288" s="35"/>
      <c r="FI288" s="35"/>
      <c r="FJ288" s="35"/>
      <c r="FK288" s="35"/>
      <c r="FL288" s="35"/>
      <c r="FM288" s="35"/>
      <c r="FN288" s="35"/>
      <c r="FO288" s="35"/>
      <c r="FP288" s="35"/>
      <c r="FQ288" s="35"/>
      <c r="FR288" s="35"/>
      <c r="FS288" s="35"/>
      <c r="FT288" s="35"/>
      <c r="FU288" s="35"/>
      <c r="FV288" s="35"/>
      <c r="FW288" s="35"/>
      <c r="FX288" s="35"/>
      <c r="FY288" s="35"/>
      <c r="FZ288" s="35"/>
      <c r="GA288" s="35"/>
      <c r="GB288" s="35"/>
      <c r="GC288" s="35"/>
      <c r="GD288" s="35"/>
      <c r="GE288" s="35"/>
      <c r="GF288" s="35"/>
      <c r="GG288" s="35"/>
      <c r="GH288" s="35"/>
      <c r="GI288" s="35"/>
      <c r="GJ288" s="35"/>
      <c r="GK288" s="35"/>
      <c r="GL288" s="35"/>
      <c r="GM288" s="35"/>
      <c r="GN288" s="35"/>
      <c r="GO288" s="35"/>
      <c r="GP288" s="35"/>
      <c r="GQ288" s="35"/>
      <c r="GR288" s="35"/>
      <c r="GS288" s="35"/>
      <c r="GT288" s="35"/>
      <c r="GU288" s="35"/>
      <c r="GV288" s="35"/>
      <c r="GW288" s="35"/>
      <c r="GX288" s="35"/>
      <c r="GY288" s="35"/>
      <c r="GZ288" s="35"/>
      <c r="HA288" s="35"/>
      <c r="HB288" s="35"/>
      <c r="HC288" s="35"/>
      <c r="HD288" s="35"/>
      <c r="HE288" s="35"/>
      <c r="HF288" s="35"/>
      <c r="HG288" s="35"/>
      <c r="HH288" s="35"/>
      <c r="HI288" s="35"/>
      <c r="HJ288" s="35"/>
      <c r="HK288" s="35"/>
      <c r="HL288" s="35"/>
      <c r="HM288" s="35"/>
      <c r="HN288" s="35"/>
      <c r="HO288" s="35"/>
      <c r="HP288" s="35"/>
      <c r="HQ288" s="35"/>
      <c r="HR288" s="35"/>
      <c r="HS288" s="35"/>
      <c r="HT288" s="35"/>
      <c r="HU288" s="35"/>
      <c r="HV288" s="35"/>
      <c r="HW288" s="35"/>
      <c r="HX288" s="35"/>
      <c r="HY288" s="35"/>
      <c r="HZ288" s="35"/>
      <c r="IA288" s="35"/>
      <c r="IB288" s="35"/>
      <c r="IC288" s="35"/>
      <c r="ID288" s="44"/>
      <c r="IE288" s="44"/>
      <c r="IF288" s="44"/>
      <c r="IG288" s="44"/>
      <c r="IH288" s="44"/>
      <c r="II288" s="44"/>
      <c r="IJ288" s="44"/>
      <c r="IK288" s="44"/>
      <c r="IL288" s="44"/>
      <c r="IM288" s="44"/>
      <c r="IN288" s="44"/>
      <c r="IO288" s="44"/>
      <c r="IP288" s="44"/>
      <c r="IQ288" s="44"/>
    </row>
    <row r="289" spans="1:251" s="3" customFormat="1" ht="14.25">
      <c r="A289" s="60"/>
      <c r="B289" s="60" t="s">
        <v>498</v>
      </c>
      <c r="C289" s="17">
        <v>2110507</v>
      </c>
      <c r="D289" s="17">
        <v>502</v>
      </c>
      <c r="E289" s="17">
        <v>2001</v>
      </c>
      <c r="F289" s="24">
        <v>5383</v>
      </c>
      <c r="G289" s="25">
        <f>ROUND(F289*8866/4270289,0)</f>
        <v>11</v>
      </c>
      <c r="H289" s="33"/>
      <c r="I289" s="36" t="s">
        <v>499</v>
      </c>
      <c r="ID289" s="43"/>
      <c r="IE289" s="43"/>
      <c r="IF289" s="43"/>
      <c r="IG289" s="43"/>
      <c r="IH289" s="43"/>
      <c r="II289" s="43"/>
      <c r="IJ289" s="43"/>
      <c r="IK289" s="43"/>
      <c r="IL289" s="43"/>
      <c r="IM289" s="43"/>
      <c r="IN289" s="43"/>
      <c r="IO289" s="43"/>
      <c r="IP289" s="43"/>
      <c r="IQ289" s="43"/>
    </row>
    <row r="290" spans="1:251" s="3" customFormat="1" ht="14.25">
      <c r="A290" s="60"/>
      <c r="B290" s="60"/>
      <c r="C290" s="17">
        <v>2110507</v>
      </c>
      <c r="D290" s="17">
        <v>502</v>
      </c>
      <c r="E290" s="17">
        <v>2001</v>
      </c>
      <c r="F290" s="24">
        <v>59773</v>
      </c>
      <c r="G290" s="25">
        <f>ROUND(F290*8866/4270289,0)</f>
        <v>124</v>
      </c>
      <c r="H290" s="33"/>
      <c r="I290" s="36" t="s">
        <v>500</v>
      </c>
      <c r="ID290" s="43"/>
      <c r="IE290" s="43"/>
      <c r="IF290" s="43"/>
      <c r="IG290" s="43"/>
      <c r="IH290" s="43"/>
      <c r="II290" s="43"/>
      <c r="IJ290" s="43"/>
      <c r="IK290" s="43"/>
      <c r="IL290" s="43"/>
      <c r="IM290" s="43"/>
      <c r="IN290" s="43"/>
      <c r="IO290" s="43"/>
      <c r="IP290" s="43"/>
      <c r="IQ290" s="43"/>
    </row>
    <row r="291" spans="1:8" s="1" customFormat="1" ht="14.25">
      <c r="A291" s="52"/>
      <c r="C291" s="6"/>
      <c r="D291" s="6"/>
      <c r="E291" s="6"/>
      <c r="F291" s="7"/>
      <c r="G291" s="7"/>
      <c r="H291" s="9"/>
    </row>
    <row r="292" spans="1:8" s="1" customFormat="1" ht="14.25">
      <c r="A292" s="52"/>
      <c r="C292" s="6"/>
      <c r="D292" s="6"/>
      <c r="E292" s="6"/>
      <c r="F292" s="7"/>
      <c r="G292" s="7"/>
      <c r="H292" s="9"/>
    </row>
    <row r="293" spans="3:8" s="1" customFormat="1" ht="12">
      <c r="C293" s="6"/>
      <c r="D293" s="6"/>
      <c r="E293" s="6"/>
      <c r="F293" s="7"/>
      <c r="G293" s="7"/>
      <c r="H293" s="9"/>
    </row>
  </sheetData>
  <sheetProtection/>
  <mergeCells count="70">
    <mergeCell ref="B263:B267"/>
    <mergeCell ref="B269:B270"/>
    <mergeCell ref="B274:B276"/>
    <mergeCell ref="B289:B290"/>
    <mergeCell ref="B237:B239"/>
    <mergeCell ref="B242:B243"/>
    <mergeCell ref="B246:B248"/>
    <mergeCell ref="B250:B251"/>
    <mergeCell ref="B254:B256"/>
    <mergeCell ref="B258:B260"/>
    <mergeCell ref="B205:B209"/>
    <mergeCell ref="B214:B215"/>
    <mergeCell ref="B217:B220"/>
    <mergeCell ref="B224:B226"/>
    <mergeCell ref="B229:B230"/>
    <mergeCell ref="B232:B234"/>
    <mergeCell ref="B180:B182"/>
    <mergeCell ref="B185:B186"/>
    <mergeCell ref="B188:B189"/>
    <mergeCell ref="B191:B194"/>
    <mergeCell ref="B198:B200"/>
    <mergeCell ref="B202:B203"/>
    <mergeCell ref="B152:B154"/>
    <mergeCell ref="B156:B157"/>
    <mergeCell ref="B159:B161"/>
    <mergeCell ref="B167:B170"/>
    <mergeCell ref="B172:B174"/>
    <mergeCell ref="B177:B178"/>
    <mergeCell ref="B116:B117"/>
    <mergeCell ref="B119:B120"/>
    <mergeCell ref="B123:B126"/>
    <mergeCell ref="B133:B136"/>
    <mergeCell ref="B138:B143"/>
    <mergeCell ref="B147:B150"/>
    <mergeCell ref="B79:B81"/>
    <mergeCell ref="B83:B88"/>
    <mergeCell ref="B90:B94"/>
    <mergeCell ref="B98:B99"/>
    <mergeCell ref="B101:B109"/>
    <mergeCell ref="B111:B114"/>
    <mergeCell ref="A144:A161"/>
    <mergeCell ref="A162:A174"/>
    <mergeCell ref="B33:B34"/>
    <mergeCell ref="B36:B37"/>
    <mergeCell ref="B39:B42"/>
    <mergeCell ref="B51:B53"/>
    <mergeCell ref="B55:B57"/>
    <mergeCell ref="B59:B63"/>
    <mergeCell ref="B66:B70"/>
    <mergeCell ref="B72:B77"/>
    <mergeCell ref="A25:A30"/>
    <mergeCell ref="A31:A47"/>
    <mergeCell ref="A252:A280"/>
    <mergeCell ref="A281:A290"/>
    <mergeCell ref="B9:B10"/>
    <mergeCell ref="B14:B15"/>
    <mergeCell ref="B17:B18"/>
    <mergeCell ref="B22:B24"/>
    <mergeCell ref="B29:B30"/>
    <mergeCell ref="A121:A143"/>
    <mergeCell ref="A48:A94"/>
    <mergeCell ref="A95:A120"/>
    <mergeCell ref="A175:A210"/>
    <mergeCell ref="A211:A239"/>
    <mergeCell ref="A240:A251"/>
    <mergeCell ref="A2:I2"/>
    <mergeCell ref="A4:B4"/>
    <mergeCell ref="A5:B5"/>
    <mergeCell ref="A6:A10"/>
    <mergeCell ref="A11:A24"/>
  </mergeCells>
  <printOptions/>
  <pageMargins left="0.5506944444444445" right="0.2361111111111111" top="0.4326388888888889" bottom="0.5506944444444445" header="0.5" footer="0.5"/>
  <pageSetup horizontalDpi="600" verticalDpi="600" orientation="landscape" paperSize="9" r:id="rId1"/>
  <ignoredErrors>
    <ignoredError sqref="F58 F223 F257 F122 F190 F204 F216 F231" formulaRange="1"/>
    <ignoredError sqref="G257 G58 G223" formula="1" formulaRange="1"/>
    <ignoredError sqref="G288 G65 G71 G78 G82 G89 G171 G179 G187 G197 G201 G204 G216 G228 G231 G236 G249 G27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3"/>
  <sheetViews>
    <sheetView zoomScaleSheetLayoutView="100" zoomScalePageLayoutView="0" workbookViewId="0" topLeftCell="A19">
      <selection activeCell="I19" sqref="A1:K16384"/>
    </sheetView>
  </sheetViews>
  <sheetFormatPr defaultColWidth="9.140625" defaultRowHeight="15"/>
  <cols>
    <col min="1" max="1" width="11.421875" style="1" customWidth="1"/>
    <col min="2" max="2" width="14.57421875" style="1" customWidth="1"/>
    <col min="3" max="6" width="12.421875" style="6" customWidth="1"/>
    <col min="7" max="7" width="13.8515625" style="7" customWidth="1"/>
    <col min="8" max="8" width="14.00390625" style="7" customWidth="1"/>
    <col min="9" max="9" width="14.00390625" style="8" customWidth="1"/>
    <col min="10" max="10" width="34.421875" style="9" customWidth="1"/>
    <col min="11" max="11" width="16.421875" style="1" customWidth="1"/>
    <col min="12" max="241" width="9.00390625" style="1" customWidth="1"/>
    <col min="242" max="16384" width="9.00390625" style="10" customWidth="1"/>
  </cols>
  <sheetData>
    <row r="1" spans="1:256" s="1" customFormat="1" ht="24" customHeight="1">
      <c r="A1" s="11" t="s">
        <v>0</v>
      </c>
      <c r="C1" s="6"/>
      <c r="D1" s="6"/>
      <c r="E1" s="6"/>
      <c r="F1" s="6"/>
      <c r="G1" s="7"/>
      <c r="H1" s="7"/>
      <c r="I1" s="8"/>
      <c r="J1" s="9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11" s="1" customFormat="1" ht="51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2"/>
      <c r="K2" s="61"/>
    </row>
    <row r="3" spans="1:255" s="2" customFormat="1" ht="24">
      <c r="A3" s="12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9" t="s">
        <v>8</v>
      </c>
      <c r="H3" s="19" t="s">
        <v>9</v>
      </c>
      <c r="I3" s="19"/>
      <c r="J3" s="28" t="s">
        <v>10</v>
      </c>
      <c r="K3" s="19" t="s">
        <v>11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4"/>
    </row>
    <row r="4" spans="1:255" s="3" customFormat="1" ht="14.25">
      <c r="A4" s="64" t="s">
        <v>12</v>
      </c>
      <c r="B4" s="65"/>
      <c r="C4" s="14"/>
      <c r="D4" s="14"/>
      <c r="E4" s="14"/>
      <c r="F4" s="14"/>
      <c r="G4" s="20">
        <f>G5+G291</f>
        <v>4397377</v>
      </c>
      <c r="H4" s="21">
        <f>H5+H291</f>
        <v>9787</v>
      </c>
      <c r="I4" s="29"/>
      <c r="J4" s="30"/>
      <c r="K4" s="31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</row>
    <row r="5" spans="1:255" s="3" customFormat="1" ht="14.25">
      <c r="A5" s="64" t="s">
        <v>13</v>
      </c>
      <c r="B5" s="65"/>
      <c r="C5" s="14"/>
      <c r="D5" s="14"/>
      <c r="E5" s="14"/>
      <c r="F5" s="14"/>
      <c r="G5" s="22">
        <f>G6+G11+G25+G31+G48+G95+G121+G144+G162+G175+G211+G240+G252+G281</f>
        <v>4345139</v>
      </c>
      <c r="H5" s="23">
        <f>H6+H11+H25+H31+H48+H95+H121+H144+H162+H175+H211+H240+H252+H281</f>
        <v>9646</v>
      </c>
      <c r="I5" s="32"/>
      <c r="J5" s="33"/>
      <c r="K5" s="31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</row>
    <row r="6" spans="1:255" s="4" customFormat="1" ht="14.25">
      <c r="A6" s="66" t="s">
        <v>14</v>
      </c>
      <c r="B6" s="12" t="s">
        <v>15</v>
      </c>
      <c r="C6" s="14"/>
      <c r="D6" s="14"/>
      <c r="E6" s="14"/>
      <c r="F6" s="14"/>
      <c r="G6" s="20">
        <f>G7+G8</f>
        <v>44089</v>
      </c>
      <c r="H6" s="21">
        <f>H7+H8</f>
        <v>98</v>
      </c>
      <c r="I6" s="29"/>
      <c r="J6" s="33"/>
      <c r="K6" s="34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</row>
    <row r="7" spans="1:255" s="3" customFormat="1" ht="60.75" customHeight="1">
      <c r="A7" s="67"/>
      <c r="B7" s="16" t="s">
        <v>16</v>
      </c>
      <c r="C7" s="17">
        <v>2110507</v>
      </c>
      <c r="D7" s="17">
        <v>502</v>
      </c>
      <c r="E7" s="17">
        <v>302</v>
      </c>
      <c r="F7" s="17">
        <v>2001</v>
      </c>
      <c r="G7" s="24">
        <v>1754</v>
      </c>
      <c r="H7" s="25">
        <v>10</v>
      </c>
      <c r="I7" s="32">
        <v>90348.624054749</v>
      </c>
      <c r="J7" s="33" t="s">
        <v>515</v>
      </c>
      <c r="K7" s="36" t="s">
        <v>18</v>
      </c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</row>
    <row r="8" spans="1:255" s="4" customFormat="1" ht="60.75" customHeight="1">
      <c r="A8" s="67"/>
      <c r="B8" s="15" t="s">
        <v>19</v>
      </c>
      <c r="C8" s="15"/>
      <c r="D8" s="15"/>
      <c r="E8" s="15"/>
      <c r="F8" s="15"/>
      <c r="G8" s="20">
        <f>G9+G10</f>
        <v>42335</v>
      </c>
      <c r="H8" s="21">
        <f>H9+H10</f>
        <v>88</v>
      </c>
      <c r="I8" s="32">
        <v>2180677.8787672743</v>
      </c>
      <c r="J8" s="37" t="s">
        <v>516</v>
      </c>
      <c r="K8" s="38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</row>
    <row r="9" spans="1:255" s="3" customFormat="1" ht="14.25">
      <c r="A9" s="67"/>
      <c r="B9" s="60" t="s">
        <v>21</v>
      </c>
      <c r="C9" s="17">
        <v>2110507</v>
      </c>
      <c r="D9" s="17">
        <v>502</v>
      </c>
      <c r="E9" s="17">
        <v>302</v>
      </c>
      <c r="F9" s="17">
        <v>2001</v>
      </c>
      <c r="G9" s="24">
        <v>33145</v>
      </c>
      <c r="H9" s="25">
        <f aca="true" t="shared" si="0" ref="H9:H14">ROUND(G9*8866/4270289,0)</f>
        <v>69</v>
      </c>
      <c r="I9" s="32"/>
      <c r="J9" s="33"/>
      <c r="K9" s="36" t="s">
        <v>22</v>
      </c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</row>
    <row r="10" spans="1:255" s="3" customFormat="1" ht="14.25">
      <c r="A10" s="68"/>
      <c r="B10" s="60"/>
      <c r="C10" s="17">
        <v>2110507</v>
      </c>
      <c r="D10" s="17">
        <v>502</v>
      </c>
      <c r="E10" s="17">
        <v>302</v>
      </c>
      <c r="F10" s="17">
        <v>2001</v>
      </c>
      <c r="G10" s="24">
        <v>9190</v>
      </c>
      <c r="H10" s="25">
        <f t="shared" si="0"/>
        <v>19</v>
      </c>
      <c r="I10" s="32"/>
      <c r="J10" s="33"/>
      <c r="K10" s="36" t="s">
        <v>23</v>
      </c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</row>
    <row r="11" spans="1:255" s="4" customFormat="1" ht="14.25">
      <c r="A11" s="66" t="s">
        <v>24</v>
      </c>
      <c r="B11" s="12" t="s">
        <v>25</v>
      </c>
      <c r="C11" s="18"/>
      <c r="D11" s="18"/>
      <c r="E11" s="18"/>
      <c r="F11" s="18"/>
      <c r="G11" s="19">
        <f>G12+G13+G16+G19+G20+G21</f>
        <v>412270</v>
      </c>
      <c r="H11" s="26">
        <f>H12+H13+H16+H19+H20+H21</f>
        <v>883</v>
      </c>
      <c r="I11" s="32"/>
      <c r="J11" s="39"/>
      <c r="K11" s="38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</row>
    <row r="12" spans="1:255" s="3" customFormat="1" ht="36">
      <c r="A12" s="67"/>
      <c r="B12" s="16" t="s">
        <v>26</v>
      </c>
      <c r="C12" s="17">
        <v>2110507</v>
      </c>
      <c r="D12" s="17">
        <v>502</v>
      </c>
      <c r="E12" s="17">
        <v>302</v>
      </c>
      <c r="F12" s="17">
        <v>2001</v>
      </c>
      <c r="G12" s="24">
        <v>116</v>
      </c>
      <c r="H12" s="25">
        <v>10</v>
      </c>
      <c r="I12" s="32">
        <v>5975.165558922967</v>
      </c>
      <c r="J12" s="33" t="s">
        <v>516</v>
      </c>
      <c r="K12" s="36" t="s">
        <v>28</v>
      </c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</row>
    <row r="13" spans="1:255" s="4" customFormat="1" ht="36">
      <c r="A13" s="67"/>
      <c r="B13" s="12" t="s">
        <v>29</v>
      </c>
      <c r="C13" s="12"/>
      <c r="D13" s="12"/>
      <c r="E13" s="12"/>
      <c r="F13" s="12"/>
      <c r="G13" s="20">
        <f>G14+G15</f>
        <v>5549</v>
      </c>
      <c r="H13" s="21">
        <f>H14+H15</f>
        <v>21</v>
      </c>
      <c r="I13" s="32">
        <v>285829.2559177892</v>
      </c>
      <c r="J13" s="40" t="s">
        <v>516</v>
      </c>
      <c r="K13" s="38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</row>
    <row r="14" spans="1:255" s="3" customFormat="1" ht="14.25">
      <c r="A14" s="67"/>
      <c r="B14" s="73" t="s">
        <v>31</v>
      </c>
      <c r="C14" s="17">
        <v>2110507</v>
      </c>
      <c r="D14" s="17">
        <v>502</v>
      </c>
      <c r="E14" s="17">
        <v>302</v>
      </c>
      <c r="F14" s="17">
        <v>2001</v>
      </c>
      <c r="G14" s="24">
        <v>5082</v>
      </c>
      <c r="H14" s="25">
        <f t="shared" si="0"/>
        <v>11</v>
      </c>
      <c r="I14" s="32"/>
      <c r="J14" s="33"/>
      <c r="K14" s="36" t="s">
        <v>32</v>
      </c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</row>
    <row r="15" spans="1:255" s="3" customFormat="1" ht="14.25">
      <c r="A15" s="67"/>
      <c r="B15" s="72"/>
      <c r="C15" s="17">
        <v>2110507</v>
      </c>
      <c r="D15" s="17">
        <v>502</v>
      </c>
      <c r="E15" s="17">
        <v>302</v>
      </c>
      <c r="F15" s="17">
        <v>2001</v>
      </c>
      <c r="G15" s="24">
        <v>467</v>
      </c>
      <c r="H15" s="25">
        <v>10</v>
      </c>
      <c r="I15" s="32"/>
      <c r="J15" s="33"/>
      <c r="K15" s="36" t="s">
        <v>33</v>
      </c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</row>
    <row r="16" spans="1:255" s="4" customFormat="1" ht="36">
      <c r="A16" s="67"/>
      <c r="B16" s="12" t="s">
        <v>34</v>
      </c>
      <c r="C16" s="12"/>
      <c r="D16" s="12"/>
      <c r="E16" s="12"/>
      <c r="F16" s="12"/>
      <c r="G16" s="20">
        <f>G17+G18</f>
        <v>6648</v>
      </c>
      <c r="H16" s="21">
        <f>H17+H18</f>
        <v>21</v>
      </c>
      <c r="I16" s="32">
        <v>342438.7985837921</v>
      </c>
      <c r="J16" s="40" t="s">
        <v>516</v>
      </c>
      <c r="K16" s="38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</row>
    <row r="17" spans="1:255" s="3" customFormat="1" ht="14.25">
      <c r="A17" s="67"/>
      <c r="B17" s="73" t="s">
        <v>36</v>
      </c>
      <c r="C17" s="17">
        <v>2110507</v>
      </c>
      <c r="D17" s="17">
        <v>502</v>
      </c>
      <c r="E17" s="17">
        <v>302</v>
      </c>
      <c r="F17" s="17">
        <v>2001</v>
      </c>
      <c r="G17" s="24">
        <v>5477</v>
      </c>
      <c r="H17" s="25">
        <f aca="true" t="shared" si="1" ref="H17:H24">ROUND(G17*8866/4270289,0)</f>
        <v>11</v>
      </c>
      <c r="I17" s="32"/>
      <c r="J17" s="33"/>
      <c r="K17" s="36" t="s">
        <v>37</v>
      </c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</row>
    <row r="18" spans="1:255" s="3" customFormat="1" ht="14.25">
      <c r="A18" s="67"/>
      <c r="B18" s="72"/>
      <c r="C18" s="17">
        <v>2110507</v>
      </c>
      <c r="D18" s="17">
        <v>502</v>
      </c>
      <c r="E18" s="17">
        <v>302</v>
      </c>
      <c r="F18" s="17">
        <v>2001</v>
      </c>
      <c r="G18" s="24">
        <v>1171</v>
      </c>
      <c r="H18" s="25">
        <v>10</v>
      </c>
      <c r="I18" s="32"/>
      <c r="J18" s="33"/>
      <c r="K18" s="36" t="s">
        <v>38</v>
      </c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</row>
    <row r="19" spans="1:255" s="3" customFormat="1" ht="14.25">
      <c r="A19" s="67"/>
      <c r="B19" s="16" t="s">
        <v>39</v>
      </c>
      <c r="C19" s="17">
        <v>2110507</v>
      </c>
      <c r="D19" s="17">
        <v>502</v>
      </c>
      <c r="E19" s="17">
        <v>302</v>
      </c>
      <c r="F19" s="17">
        <v>2001</v>
      </c>
      <c r="G19" s="24">
        <v>37893</v>
      </c>
      <c r="H19" s="25">
        <f t="shared" si="1"/>
        <v>79</v>
      </c>
      <c r="I19" s="32"/>
      <c r="J19" s="33"/>
      <c r="K19" s="36" t="s">
        <v>41</v>
      </c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</row>
    <row r="20" spans="1:255" s="3" customFormat="1" ht="14.25">
      <c r="A20" s="67"/>
      <c r="B20" s="16" t="s">
        <v>42</v>
      </c>
      <c r="C20" s="17">
        <v>2110507</v>
      </c>
      <c r="D20" s="17">
        <v>502</v>
      </c>
      <c r="E20" s="17">
        <v>302</v>
      </c>
      <c r="F20" s="17">
        <v>2001</v>
      </c>
      <c r="G20" s="24">
        <v>34450</v>
      </c>
      <c r="H20" s="25">
        <f t="shared" si="1"/>
        <v>72</v>
      </c>
      <c r="I20" s="32"/>
      <c r="J20" s="33"/>
      <c r="K20" s="36" t="s">
        <v>44</v>
      </c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</row>
    <row r="21" spans="1:255" s="4" customFormat="1" ht="36">
      <c r="A21" s="67"/>
      <c r="B21" s="12" t="s">
        <v>45</v>
      </c>
      <c r="C21" s="12"/>
      <c r="D21" s="12"/>
      <c r="E21" s="12"/>
      <c r="F21" s="12"/>
      <c r="G21" s="20">
        <f>G22+G23+G24</f>
        <v>327614</v>
      </c>
      <c r="H21" s="21">
        <f t="shared" si="1"/>
        <v>680</v>
      </c>
      <c r="I21" s="32">
        <v>16875412.839836113</v>
      </c>
      <c r="J21" s="40" t="s">
        <v>516</v>
      </c>
      <c r="K21" s="38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</row>
    <row r="22" spans="1:255" s="3" customFormat="1" ht="14.25">
      <c r="A22" s="67"/>
      <c r="B22" s="73" t="s">
        <v>47</v>
      </c>
      <c r="C22" s="17">
        <v>2110507</v>
      </c>
      <c r="D22" s="17">
        <v>502</v>
      </c>
      <c r="E22" s="17">
        <v>302</v>
      </c>
      <c r="F22" s="17">
        <v>2001</v>
      </c>
      <c r="G22" s="24">
        <v>90605</v>
      </c>
      <c r="H22" s="25">
        <f t="shared" si="1"/>
        <v>188</v>
      </c>
      <c r="I22" s="32"/>
      <c r="J22" s="33"/>
      <c r="K22" s="36" t="s">
        <v>48</v>
      </c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</row>
    <row r="23" spans="1:255" s="3" customFormat="1" ht="14.25">
      <c r="A23" s="67"/>
      <c r="B23" s="71"/>
      <c r="C23" s="17">
        <v>2110507</v>
      </c>
      <c r="D23" s="17">
        <v>502</v>
      </c>
      <c r="E23" s="17">
        <v>302</v>
      </c>
      <c r="F23" s="17">
        <v>2001</v>
      </c>
      <c r="G23" s="24">
        <v>190673</v>
      </c>
      <c r="H23" s="25">
        <f t="shared" si="1"/>
        <v>396</v>
      </c>
      <c r="I23" s="32"/>
      <c r="J23" s="33"/>
      <c r="K23" s="36" t="s">
        <v>49</v>
      </c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</row>
    <row r="24" spans="1:255" s="3" customFormat="1" ht="14.25">
      <c r="A24" s="68"/>
      <c r="B24" s="72"/>
      <c r="C24" s="17">
        <v>2110507</v>
      </c>
      <c r="D24" s="17">
        <v>502</v>
      </c>
      <c r="E24" s="17">
        <v>302</v>
      </c>
      <c r="F24" s="17">
        <v>2001</v>
      </c>
      <c r="G24" s="24">
        <v>46336</v>
      </c>
      <c r="H24" s="25">
        <f t="shared" si="1"/>
        <v>96</v>
      </c>
      <c r="I24" s="32"/>
      <c r="J24" s="33"/>
      <c r="K24" s="36" t="s">
        <v>50</v>
      </c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</row>
    <row r="25" spans="1:255" s="4" customFormat="1" ht="14.25">
      <c r="A25" s="66" t="s">
        <v>51</v>
      </c>
      <c r="B25" s="12" t="s">
        <v>52</v>
      </c>
      <c r="C25" s="18"/>
      <c r="D25" s="18"/>
      <c r="E25" s="18"/>
      <c r="F25" s="18"/>
      <c r="G25" s="19">
        <f>G26+G27+G28</f>
        <v>7867</v>
      </c>
      <c r="H25" s="26">
        <f>H26+H27+H28</f>
        <v>42</v>
      </c>
      <c r="I25" s="32"/>
      <c r="J25" s="39"/>
      <c r="K25" s="38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</row>
    <row r="26" spans="1:255" s="3" customFormat="1" ht="36">
      <c r="A26" s="67"/>
      <c r="B26" s="16" t="s">
        <v>53</v>
      </c>
      <c r="C26" s="17">
        <v>2110507</v>
      </c>
      <c r="D26" s="17">
        <v>502</v>
      </c>
      <c r="E26" s="17">
        <v>302</v>
      </c>
      <c r="F26" s="17">
        <v>2001</v>
      </c>
      <c r="G26" s="24">
        <v>679</v>
      </c>
      <c r="H26" s="25">
        <v>10</v>
      </c>
      <c r="I26" s="32">
        <v>34975.32253886806</v>
      </c>
      <c r="J26" s="33" t="s">
        <v>516</v>
      </c>
      <c r="K26" s="36" t="s">
        <v>55</v>
      </c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</row>
    <row r="27" spans="1:255" s="3" customFormat="1" ht="36">
      <c r="A27" s="67"/>
      <c r="B27" s="16" t="s">
        <v>56</v>
      </c>
      <c r="C27" s="17">
        <v>2110507</v>
      </c>
      <c r="D27" s="17">
        <v>502</v>
      </c>
      <c r="E27" s="17">
        <v>302</v>
      </c>
      <c r="F27" s="17">
        <v>2001</v>
      </c>
      <c r="G27" s="24">
        <v>52</v>
      </c>
      <c r="H27" s="25">
        <v>10</v>
      </c>
      <c r="I27" s="32">
        <v>2678.5224919309853</v>
      </c>
      <c r="J27" s="33" t="s">
        <v>516</v>
      </c>
      <c r="K27" s="36" t="s">
        <v>58</v>
      </c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</row>
    <row r="28" spans="1:255" s="4" customFormat="1" ht="36">
      <c r="A28" s="67"/>
      <c r="B28" s="12" t="s">
        <v>59</v>
      </c>
      <c r="C28" s="12"/>
      <c r="D28" s="12"/>
      <c r="E28" s="12"/>
      <c r="F28" s="12"/>
      <c r="G28" s="20">
        <f>G29+G30</f>
        <v>7136</v>
      </c>
      <c r="H28" s="21">
        <f>H29+H30</f>
        <v>22</v>
      </c>
      <c r="I28" s="32">
        <v>367575.701969606</v>
      </c>
      <c r="J28" s="40" t="s">
        <v>516</v>
      </c>
      <c r="K28" s="38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</row>
    <row r="29" spans="1:255" s="3" customFormat="1" ht="14.25">
      <c r="A29" s="69"/>
      <c r="B29" s="60" t="s">
        <v>61</v>
      </c>
      <c r="C29" s="17">
        <v>2110507</v>
      </c>
      <c r="D29" s="17">
        <v>502</v>
      </c>
      <c r="E29" s="17">
        <v>302</v>
      </c>
      <c r="F29" s="17">
        <v>2001</v>
      </c>
      <c r="G29" s="24">
        <v>5678</v>
      </c>
      <c r="H29" s="25">
        <f>ROUND(G29*8866/4270289,0)</f>
        <v>12</v>
      </c>
      <c r="I29" s="32"/>
      <c r="J29" s="33"/>
      <c r="K29" s="36" t="s">
        <v>62</v>
      </c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</row>
    <row r="30" spans="1:255" s="3" customFormat="1" ht="14.25">
      <c r="A30" s="70"/>
      <c r="B30" s="60"/>
      <c r="C30" s="17">
        <v>2110507</v>
      </c>
      <c r="D30" s="17">
        <v>502</v>
      </c>
      <c r="E30" s="17">
        <v>302</v>
      </c>
      <c r="F30" s="17">
        <v>2001</v>
      </c>
      <c r="G30" s="24">
        <v>1458</v>
      </c>
      <c r="H30" s="25">
        <v>10</v>
      </c>
      <c r="I30" s="32"/>
      <c r="J30" s="33"/>
      <c r="K30" s="36" t="s">
        <v>63</v>
      </c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</row>
    <row r="31" spans="1:255" s="4" customFormat="1" ht="14.25">
      <c r="A31" s="66" t="s">
        <v>64</v>
      </c>
      <c r="B31" s="12" t="s">
        <v>65</v>
      </c>
      <c r="C31" s="18"/>
      <c r="D31" s="18"/>
      <c r="E31" s="18"/>
      <c r="F31" s="18"/>
      <c r="G31" s="19">
        <f>G32+G35+G38+G43+G44+G45+G46+G47</f>
        <v>131390</v>
      </c>
      <c r="H31" s="26">
        <f>H32+H35+H38+H43+H44+H45+H46+H47</f>
        <v>326</v>
      </c>
      <c r="I31" s="32"/>
      <c r="J31" s="39"/>
      <c r="K31" s="38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</row>
    <row r="32" spans="1:255" s="4" customFormat="1" ht="36">
      <c r="A32" s="67"/>
      <c r="B32" s="12" t="s">
        <v>66</v>
      </c>
      <c r="C32" s="18"/>
      <c r="D32" s="18"/>
      <c r="E32" s="18"/>
      <c r="F32" s="18"/>
      <c r="G32" s="19">
        <f>G33+G34</f>
        <v>60256</v>
      </c>
      <c r="H32" s="26">
        <f>H33+H34</f>
        <v>126</v>
      </c>
      <c r="I32" s="32">
        <v>3103789.447572951</v>
      </c>
      <c r="J32" s="39" t="s">
        <v>516</v>
      </c>
      <c r="K32" s="38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</row>
    <row r="33" spans="1:255" s="3" customFormat="1" ht="14.25">
      <c r="A33" s="67"/>
      <c r="B33" s="74" t="s">
        <v>68</v>
      </c>
      <c r="C33" s="17">
        <v>2110507</v>
      </c>
      <c r="D33" s="17">
        <v>502</v>
      </c>
      <c r="E33" s="17">
        <v>302</v>
      </c>
      <c r="F33" s="17">
        <v>2001</v>
      </c>
      <c r="G33" s="24">
        <v>55758</v>
      </c>
      <c r="H33" s="25">
        <f>ROUND(G33*8866/4270289,0)</f>
        <v>116</v>
      </c>
      <c r="I33" s="32"/>
      <c r="J33" s="33"/>
      <c r="K33" s="36" t="s">
        <v>69</v>
      </c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</row>
    <row r="34" spans="1:255" s="3" customFormat="1" ht="24">
      <c r="A34" s="67"/>
      <c r="B34" s="75"/>
      <c r="C34" s="17">
        <v>2110507</v>
      </c>
      <c r="D34" s="17">
        <v>502</v>
      </c>
      <c r="E34" s="17">
        <v>302</v>
      </c>
      <c r="F34" s="17">
        <v>2001</v>
      </c>
      <c r="G34" s="24">
        <v>4498</v>
      </c>
      <c r="H34" s="25">
        <f>ROUND(G34*9787/4397377,0)</f>
        <v>10</v>
      </c>
      <c r="I34" s="32"/>
      <c r="J34" s="33"/>
      <c r="K34" s="36" t="s">
        <v>70</v>
      </c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</row>
    <row r="35" spans="1:255" s="4" customFormat="1" ht="36">
      <c r="A35" s="67"/>
      <c r="B35" s="12" t="s">
        <v>71</v>
      </c>
      <c r="C35" s="12"/>
      <c r="D35" s="12"/>
      <c r="E35" s="12"/>
      <c r="F35" s="12"/>
      <c r="G35" s="20">
        <f>G36+G37</f>
        <v>2153</v>
      </c>
      <c r="H35" s="21">
        <f>H36+H37</f>
        <v>20</v>
      </c>
      <c r="I35" s="32">
        <v>110901.13317552714</v>
      </c>
      <c r="J35" s="40" t="s">
        <v>516</v>
      </c>
      <c r="K35" s="41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</row>
    <row r="36" spans="1:255" s="3" customFormat="1" ht="14.25">
      <c r="A36" s="67"/>
      <c r="B36" s="74" t="s">
        <v>73</v>
      </c>
      <c r="C36" s="17">
        <v>2110507</v>
      </c>
      <c r="D36" s="17">
        <v>502</v>
      </c>
      <c r="E36" s="17">
        <v>302</v>
      </c>
      <c r="F36" s="17">
        <v>2001</v>
      </c>
      <c r="G36" s="24">
        <v>2001</v>
      </c>
      <c r="H36" s="25">
        <v>10</v>
      </c>
      <c r="I36" s="32"/>
      <c r="J36" s="33"/>
      <c r="K36" s="36" t="s">
        <v>74</v>
      </c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</row>
    <row r="37" spans="1:255" s="3" customFormat="1" ht="14.25">
      <c r="A37" s="67"/>
      <c r="B37" s="75"/>
      <c r="C37" s="17">
        <v>2110507</v>
      </c>
      <c r="D37" s="17">
        <v>502</v>
      </c>
      <c r="E37" s="17">
        <v>302</v>
      </c>
      <c r="F37" s="17">
        <v>2001</v>
      </c>
      <c r="G37" s="24">
        <v>152</v>
      </c>
      <c r="H37" s="25">
        <v>10</v>
      </c>
      <c r="I37" s="32"/>
      <c r="J37" s="33"/>
      <c r="K37" s="36" t="s">
        <v>75</v>
      </c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</row>
    <row r="38" spans="1:255" s="4" customFormat="1" ht="36">
      <c r="A38" s="67"/>
      <c r="B38" s="12" t="s">
        <v>76</v>
      </c>
      <c r="C38" s="12"/>
      <c r="D38" s="12"/>
      <c r="E38" s="12"/>
      <c r="F38" s="12"/>
      <c r="G38" s="20">
        <f>G39+G40+G41+G42</f>
        <v>10797</v>
      </c>
      <c r="H38" s="21">
        <f>H39+H40+H41+H42</f>
        <v>42</v>
      </c>
      <c r="I38" s="32">
        <v>556153.9874111317</v>
      </c>
      <c r="J38" s="40" t="s">
        <v>516</v>
      </c>
      <c r="K38" s="38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44"/>
      <c r="II38" s="44"/>
      <c r="IJ38" s="44"/>
      <c r="IK38" s="44"/>
      <c r="IL38" s="44"/>
      <c r="IM38" s="44"/>
      <c r="IN38" s="44"/>
      <c r="IO38" s="44"/>
      <c r="IP38" s="44"/>
      <c r="IQ38" s="44"/>
      <c r="IR38" s="44"/>
      <c r="IS38" s="44"/>
      <c r="IT38" s="44"/>
      <c r="IU38" s="44"/>
    </row>
    <row r="39" spans="1:255" s="3" customFormat="1" ht="14.25">
      <c r="A39" s="67"/>
      <c r="B39" s="73" t="s">
        <v>78</v>
      </c>
      <c r="C39" s="17">
        <v>2110507</v>
      </c>
      <c r="D39" s="17">
        <v>502</v>
      </c>
      <c r="E39" s="17">
        <v>302</v>
      </c>
      <c r="F39" s="17">
        <v>2001</v>
      </c>
      <c r="G39" s="24">
        <v>4107</v>
      </c>
      <c r="H39" s="25">
        <v>10</v>
      </c>
      <c r="I39" s="32"/>
      <c r="J39" s="33"/>
      <c r="K39" s="36" t="s">
        <v>79</v>
      </c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  <c r="IS39" s="43"/>
      <c r="IT39" s="43"/>
      <c r="IU39" s="43"/>
    </row>
    <row r="40" spans="1:255" s="3" customFormat="1" ht="14.25">
      <c r="A40" s="67"/>
      <c r="B40" s="71"/>
      <c r="C40" s="17">
        <v>2110507</v>
      </c>
      <c r="D40" s="17">
        <v>502</v>
      </c>
      <c r="E40" s="17">
        <v>302</v>
      </c>
      <c r="F40" s="17">
        <v>2001</v>
      </c>
      <c r="G40" s="24">
        <v>660</v>
      </c>
      <c r="H40" s="25">
        <v>10</v>
      </c>
      <c r="I40" s="32"/>
      <c r="J40" s="33"/>
      <c r="K40" s="36" t="s">
        <v>80</v>
      </c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  <c r="IU40" s="43"/>
    </row>
    <row r="41" spans="1:255" s="3" customFormat="1" ht="14.25">
      <c r="A41" s="67"/>
      <c r="B41" s="71"/>
      <c r="C41" s="17">
        <v>2110507</v>
      </c>
      <c r="D41" s="17">
        <v>502</v>
      </c>
      <c r="E41" s="17">
        <v>302</v>
      </c>
      <c r="F41" s="17">
        <v>2001</v>
      </c>
      <c r="G41" s="24">
        <v>122</v>
      </c>
      <c r="H41" s="25">
        <v>10</v>
      </c>
      <c r="I41" s="32"/>
      <c r="J41" s="33"/>
      <c r="K41" s="36" t="s">
        <v>81</v>
      </c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</row>
    <row r="42" spans="1:255" s="3" customFormat="1" ht="14.25">
      <c r="A42" s="67"/>
      <c r="B42" s="72"/>
      <c r="C42" s="17">
        <v>2110507</v>
      </c>
      <c r="D42" s="17">
        <v>502</v>
      </c>
      <c r="E42" s="17">
        <v>302</v>
      </c>
      <c r="F42" s="17">
        <v>2001</v>
      </c>
      <c r="G42" s="24">
        <v>5908</v>
      </c>
      <c r="H42" s="25">
        <f>ROUND(G42*8866/4270289,0)</f>
        <v>12</v>
      </c>
      <c r="I42" s="32"/>
      <c r="J42" s="33"/>
      <c r="K42" s="36" t="s">
        <v>82</v>
      </c>
      <c r="IH42" s="43"/>
      <c r="II42" s="43"/>
      <c r="IJ42" s="43"/>
      <c r="IK42" s="43"/>
      <c r="IL42" s="43"/>
      <c r="IM42" s="43"/>
      <c r="IN42" s="43"/>
      <c r="IO42" s="43"/>
      <c r="IP42" s="43"/>
      <c r="IQ42" s="43"/>
      <c r="IR42" s="43"/>
      <c r="IS42" s="43"/>
      <c r="IT42" s="43"/>
      <c r="IU42" s="43"/>
    </row>
    <row r="43" spans="1:255" s="3" customFormat="1" ht="36">
      <c r="A43" s="67"/>
      <c r="B43" s="16" t="s">
        <v>83</v>
      </c>
      <c r="C43" s="17">
        <v>2110507</v>
      </c>
      <c r="D43" s="17">
        <v>502</v>
      </c>
      <c r="E43" s="17">
        <v>302</v>
      </c>
      <c r="F43" s="17">
        <v>2001</v>
      </c>
      <c r="G43" s="24">
        <v>1721</v>
      </c>
      <c r="H43" s="25">
        <v>10</v>
      </c>
      <c r="I43" s="32">
        <v>88648.79247333125</v>
      </c>
      <c r="J43" s="33" t="s">
        <v>516</v>
      </c>
      <c r="K43" s="36" t="s">
        <v>85</v>
      </c>
      <c r="IH43" s="43"/>
      <c r="II43" s="43"/>
      <c r="IJ43" s="43"/>
      <c r="IK43" s="43"/>
      <c r="IL43" s="43"/>
      <c r="IM43" s="43"/>
      <c r="IN43" s="43"/>
      <c r="IO43" s="43"/>
      <c r="IP43" s="43"/>
      <c r="IQ43" s="43"/>
      <c r="IR43" s="43"/>
      <c r="IS43" s="43"/>
      <c r="IT43" s="43"/>
      <c r="IU43" s="43"/>
    </row>
    <row r="44" spans="1:255" s="3" customFormat="1" ht="36">
      <c r="A44" s="67"/>
      <c r="B44" s="16" t="s">
        <v>86</v>
      </c>
      <c r="C44" s="17">
        <v>2110507</v>
      </c>
      <c r="D44" s="17">
        <v>502</v>
      </c>
      <c r="E44" s="17">
        <v>302</v>
      </c>
      <c r="F44" s="17">
        <v>2001</v>
      </c>
      <c r="G44" s="24">
        <v>4497</v>
      </c>
      <c r="H44" s="25">
        <f>ROUND(G44*9787/4397377,0)</f>
        <v>10</v>
      </c>
      <c r="I44" s="32">
        <v>231640.68550410846</v>
      </c>
      <c r="J44" s="33" t="s">
        <v>516</v>
      </c>
      <c r="K44" s="36" t="s">
        <v>88</v>
      </c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  <c r="IT44" s="43"/>
      <c r="IU44" s="43"/>
    </row>
    <row r="45" spans="1:255" s="3" customFormat="1" ht="36">
      <c r="A45" s="67"/>
      <c r="B45" s="16" t="s">
        <v>89</v>
      </c>
      <c r="C45" s="17">
        <v>2110507</v>
      </c>
      <c r="D45" s="17">
        <v>502</v>
      </c>
      <c r="E45" s="17">
        <v>302</v>
      </c>
      <c r="F45" s="17">
        <v>2001</v>
      </c>
      <c r="G45" s="24">
        <v>47382</v>
      </c>
      <c r="H45" s="25">
        <f>ROUND(G45*8866/4270289,0)</f>
        <v>98</v>
      </c>
      <c r="I45" s="32">
        <v>2440649.090628345</v>
      </c>
      <c r="J45" s="33" t="s">
        <v>516</v>
      </c>
      <c r="K45" s="36" t="s">
        <v>91</v>
      </c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3"/>
    </row>
    <row r="46" spans="1:255" s="3" customFormat="1" ht="36">
      <c r="A46" s="67"/>
      <c r="B46" s="16" t="s">
        <v>92</v>
      </c>
      <c r="C46" s="17">
        <v>2110507</v>
      </c>
      <c r="D46" s="17">
        <v>502</v>
      </c>
      <c r="E46" s="17">
        <v>302</v>
      </c>
      <c r="F46" s="17">
        <v>2001</v>
      </c>
      <c r="G46" s="24">
        <v>1926</v>
      </c>
      <c r="H46" s="25">
        <v>10</v>
      </c>
      <c r="I46" s="32">
        <v>99208.35229728995</v>
      </c>
      <c r="J46" s="33" t="s">
        <v>516</v>
      </c>
      <c r="K46" s="36" t="s">
        <v>94</v>
      </c>
      <c r="IH46" s="43"/>
      <c r="II46" s="43"/>
      <c r="IJ46" s="43"/>
      <c r="IK46" s="43"/>
      <c r="IL46" s="43"/>
      <c r="IM46" s="43"/>
      <c r="IN46" s="43"/>
      <c r="IO46" s="43"/>
      <c r="IP46" s="43"/>
      <c r="IQ46" s="43"/>
      <c r="IR46" s="43"/>
      <c r="IS46" s="43"/>
      <c r="IT46" s="43"/>
      <c r="IU46" s="43"/>
    </row>
    <row r="47" spans="1:255" s="3" customFormat="1" ht="36">
      <c r="A47" s="68"/>
      <c r="B47" s="16" t="s">
        <v>95</v>
      </c>
      <c r="C47" s="17">
        <v>2110507</v>
      </c>
      <c r="D47" s="17">
        <v>502</v>
      </c>
      <c r="E47" s="17">
        <v>302</v>
      </c>
      <c r="F47" s="17">
        <v>2001</v>
      </c>
      <c r="G47" s="24">
        <v>2658</v>
      </c>
      <c r="H47" s="25">
        <v>10</v>
      </c>
      <c r="I47" s="32">
        <v>136913.70737601075</v>
      </c>
      <c r="J47" s="33" t="s">
        <v>516</v>
      </c>
      <c r="K47" s="36" t="s">
        <v>97</v>
      </c>
      <c r="IH47" s="43"/>
      <c r="II47" s="43"/>
      <c r="IJ47" s="43"/>
      <c r="IK47" s="43"/>
      <c r="IL47" s="43"/>
      <c r="IM47" s="43"/>
      <c r="IN47" s="43"/>
      <c r="IO47" s="43"/>
      <c r="IP47" s="43"/>
      <c r="IQ47" s="43"/>
      <c r="IR47" s="43"/>
      <c r="IS47" s="43"/>
      <c r="IT47" s="43"/>
      <c r="IU47" s="43"/>
    </row>
    <row r="48" spans="1:255" s="4" customFormat="1" ht="14.25">
      <c r="A48" s="66" t="s">
        <v>98</v>
      </c>
      <c r="B48" s="12" t="s">
        <v>99</v>
      </c>
      <c r="C48" s="18"/>
      <c r="D48" s="18"/>
      <c r="E48" s="18"/>
      <c r="F48" s="18"/>
      <c r="G48" s="19">
        <f>G49+G50+G54+G58+G64+G65+G71+G78+G82+G89</f>
        <v>831123</v>
      </c>
      <c r="H48" s="26">
        <f>H49+H50+H54+H58+H64+H65+H71+H78+H82+H89</f>
        <v>1796</v>
      </c>
      <c r="I48" s="32">
        <v>42811185.558868386</v>
      </c>
      <c r="J48" s="39"/>
      <c r="K48" s="38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  <c r="IU48" s="44"/>
    </row>
    <row r="49" spans="1:255" s="3" customFormat="1" ht="36">
      <c r="A49" s="67"/>
      <c r="B49" s="16" t="s">
        <v>100</v>
      </c>
      <c r="C49" s="17">
        <v>2110507</v>
      </c>
      <c r="D49" s="17">
        <v>502</v>
      </c>
      <c r="E49" s="17">
        <v>302</v>
      </c>
      <c r="F49" s="17">
        <v>2001</v>
      </c>
      <c r="G49" s="24">
        <v>466</v>
      </c>
      <c r="H49" s="25">
        <v>10</v>
      </c>
      <c r="I49" s="32">
        <v>24003.68233153537</v>
      </c>
      <c r="J49" s="33" t="s">
        <v>516</v>
      </c>
      <c r="K49" s="36" t="s">
        <v>102</v>
      </c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</row>
    <row r="50" spans="1:255" s="4" customFormat="1" ht="36">
      <c r="A50" s="67"/>
      <c r="B50" s="12" t="s">
        <v>103</v>
      </c>
      <c r="C50" s="12"/>
      <c r="D50" s="12"/>
      <c r="E50" s="12"/>
      <c r="F50" s="12"/>
      <c r="G50" s="20">
        <f>G51+G52+G53</f>
        <v>7739</v>
      </c>
      <c r="H50" s="21">
        <f>H51+H52+H53</f>
        <v>32</v>
      </c>
      <c r="I50" s="32">
        <v>398636.26086642104</v>
      </c>
      <c r="J50" s="40" t="s">
        <v>516</v>
      </c>
      <c r="K50" s="38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  <c r="IT50" s="44"/>
      <c r="IU50" s="44"/>
    </row>
    <row r="51" spans="1:255" s="3" customFormat="1" ht="14.25">
      <c r="A51" s="67"/>
      <c r="B51" s="73" t="s">
        <v>105</v>
      </c>
      <c r="C51" s="17">
        <v>2110507</v>
      </c>
      <c r="D51" s="17">
        <v>502</v>
      </c>
      <c r="E51" s="27">
        <v>302</v>
      </c>
      <c r="F51" s="17">
        <v>2001</v>
      </c>
      <c r="G51" s="24">
        <v>5843</v>
      </c>
      <c r="H51" s="25">
        <f>ROUND(G51*8866/4270289,0)</f>
        <v>12</v>
      </c>
      <c r="I51" s="32"/>
      <c r="J51" s="33"/>
      <c r="K51" s="36" t="s">
        <v>106</v>
      </c>
      <c r="IH51" s="43"/>
      <c r="II51" s="43"/>
      <c r="IJ51" s="43"/>
      <c r="IK51" s="43"/>
      <c r="IL51" s="43"/>
      <c r="IM51" s="43"/>
      <c r="IN51" s="43"/>
      <c r="IO51" s="43"/>
      <c r="IP51" s="43"/>
      <c r="IQ51" s="43"/>
      <c r="IR51" s="43"/>
      <c r="IS51" s="43"/>
      <c r="IT51" s="43"/>
      <c r="IU51" s="43"/>
    </row>
    <row r="52" spans="1:255" s="3" customFormat="1" ht="14.25">
      <c r="A52" s="67"/>
      <c r="B52" s="71"/>
      <c r="C52" s="17">
        <v>2110507</v>
      </c>
      <c r="D52" s="17">
        <v>502</v>
      </c>
      <c r="E52" s="17">
        <v>302</v>
      </c>
      <c r="F52" s="17">
        <v>2001</v>
      </c>
      <c r="G52" s="24">
        <v>4</v>
      </c>
      <c r="H52" s="25">
        <v>10</v>
      </c>
      <c r="I52" s="32"/>
      <c r="J52" s="33"/>
      <c r="K52" s="36" t="s">
        <v>107</v>
      </c>
      <c r="IH52" s="43"/>
      <c r="II52" s="43"/>
      <c r="IJ52" s="43"/>
      <c r="IK52" s="43"/>
      <c r="IL52" s="43"/>
      <c r="IM52" s="43"/>
      <c r="IN52" s="43"/>
      <c r="IO52" s="43"/>
      <c r="IP52" s="43"/>
      <c r="IQ52" s="43"/>
      <c r="IR52" s="43"/>
      <c r="IS52" s="43"/>
      <c r="IT52" s="43"/>
      <c r="IU52" s="43"/>
    </row>
    <row r="53" spans="1:255" s="3" customFormat="1" ht="14.25">
      <c r="A53" s="67"/>
      <c r="B53" s="72"/>
      <c r="C53" s="17">
        <v>2110507</v>
      </c>
      <c r="D53" s="17">
        <v>502</v>
      </c>
      <c r="E53" s="17">
        <v>302</v>
      </c>
      <c r="F53" s="17">
        <v>2001</v>
      </c>
      <c r="G53" s="24">
        <v>1892</v>
      </c>
      <c r="H53" s="25">
        <v>10</v>
      </c>
      <c r="I53" s="32"/>
      <c r="J53" s="33"/>
      <c r="K53" s="36" t="s">
        <v>108</v>
      </c>
      <c r="IH53" s="43"/>
      <c r="II53" s="43"/>
      <c r="IJ53" s="43"/>
      <c r="IK53" s="43"/>
      <c r="IL53" s="43"/>
      <c r="IM53" s="43"/>
      <c r="IN53" s="43"/>
      <c r="IO53" s="43"/>
      <c r="IP53" s="43"/>
      <c r="IQ53" s="43"/>
      <c r="IR53" s="43"/>
      <c r="IS53" s="43"/>
      <c r="IT53" s="43"/>
      <c r="IU53" s="43"/>
    </row>
    <row r="54" spans="1:255" s="4" customFormat="1" ht="36">
      <c r="A54" s="67"/>
      <c r="B54" s="12" t="s">
        <v>109</v>
      </c>
      <c r="C54" s="12"/>
      <c r="D54" s="12"/>
      <c r="E54" s="12"/>
      <c r="F54" s="12"/>
      <c r="G54" s="20">
        <f>SUM(G55:G57)</f>
        <v>42579</v>
      </c>
      <c r="H54" s="21">
        <f>SUM(H55:H57)</f>
        <v>89</v>
      </c>
      <c r="I54" s="32">
        <v>2193246.330460181</v>
      </c>
      <c r="J54" s="40" t="s">
        <v>516</v>
      </c>
      <c r="K54" s="38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  <c r="IU54" s="44"/>
    </row>
    <row r="55" spans="1:255" s="3" customFormat="1" ht="14.25">
      <c r="A55" s="67"/>
      <c r="B55" s="73" t="s">
        <v>111</v>
      </c>
      <c r="C55" s="17">
        <v>2110507</v>
      </c>
      <c r="D55" s="17">
        <v>502</v>
      </c>
      <c r="E55" s="17">
        <v>302</v>
      </c>
      <c r="F55" s="17">
        <v>2001</v>
      </c>
      <c r="G55" s="24">
        <v>4633</v>
      </c>
      <c r="H55" s="25">
        <f>ROUND(G55*9787/4397377,0)</f>
        <v>10</v>
      </c>
      <c r="I55" s="32"/>
      <c r="J55" s="33"/>
      <c r="K55" s="36" t="s">
        <v>112</v>
      </c>
      <c r="IH55" s="43"/>
      <c r="II55" s="43"/>
      <c r="IJ55" s="43"/>
      <c r="IK55" s="43"/>
      <c r="IL55" s="43"/>
      <c r="IM55" s="43"/>
      <c r="IN55" s="43"/>
      <c r="IO55" s="43"/>
      <c r="IP55" s="43"/>
      <c r="IQ55" s="43"/>
      <c r="IR55" s="43"/>
      <c r="IS55" s="43"/>
      <c r="IT55" s="43"/>
      <c r="IU55" s="43"/>
    </row>
    <row r="56" spans="1:255" s="3" customFormat="1" ht="14.25">
      <c r="A56" s="67"/>
      <c r="B56" s="71"/>
      <c r="C56" s="17">
        <v>2110507</v>
      </c>
      <c r="D56" s="17">
        <v>502</v>
      </c>
      <c r="E56" s="17">
        <v>302</v>
      </c>
      <c r="F56" s="17">
        <v>2001</v>
      </c>
      <c r="G56" s="24">
        <v>21124</v>
      </c>
      <c r="H56" s="25">
        <f>ROUND(G56*8866/4270289,0)</f>
        <v>44</v>
      </c>
      <c r="I56" s="32"/>
      <c r="J56" s="33"/>
      <c r="K56" s="36" t="s">
        <v>113</v>
      </c>
      <c r="IH56" s="43"/>
      <c r="II56" s="43"/>
      <c r="IJ56" s="43"/>
      <c r="IK56" s="43"/>
      <c r="IL56" s="43"/>
      <c r="IM56" s="43"/>
      <c r="IN56" s="43"/>
      <c r="IO56" s="43"/>
      <c r="IP56" s="43"/>
      <c r="IQ56" s="43"/>
      <c r="IR56" s="43"/>
      <c r="IS56" s="43"/>
      <c r="IT56" s="43"/>
      <c r="IU56" s="43"/>
    </row>
    <row r="57" spans="1:255" s="3" customFormat="1" ht="14.25">
      <c r="A57" s="67"/>
      <c r="B57" s="72"/>
      <c r="C57" s="17">
        <v>2110507</v>
      </c>
      <c r="D57" s="17">
        <v>502</v>
      </c>
      <c r="E57" s="17">
        <v>302</v>
      </c>
      <c r="F57" s="17">
        <v>2001</v>
      </c>
      <c r="G57" s="24">
        <v>16822</v>
      </c>
      <c r="H57" s="25">
        <f>ROUND(G57*8866/4270289,0)</f>
        <v>35</v>
      </c>
      <c r="I57" s="32"/>
      <c r="J57" s="33"/>
      <c r="K57" s="36" t="s">
        <v>114</v>
      </c>
      <c r="IH57" s="43"/>
      <c r="II57" s="43"/>
      <c r="IJ57" s="43"/>
      <c r="IK57" s="43"/>
      <c r="IL57" s="43"/>
      <c r="IM57" s="43"/>
      <c r="IN57" s="43"/>
      <c r="IO57" s="43"/>
      <c r="IP57" s="43"/>
      <c r="IQ57" s="43"/>
      <c r="IR57" s="43"/>
      <c r="IS57" s="43"/>
      <c r="IT57" s="43"/>
      <c r="IU57" s="43"/>
    </row>
    <row r="58" spans="1:255" s="4" customFormat="1" ht="36">
      <c r="A58" s="67"/>
      <c r="B58" s="12" t="s">
        <v>115</v>
      </c>
      <c r="C58" s="12"/>
      <c r="D58" s="12"/>
      <c r="E58" s="12"/>
      <c r="F58" s="12"/>
      <c r="G58" s="20">
        <f>SUM(G59:G63)</f>
        <v>19338</v>
      </c>
      <c r="H58" s="21">
        <f>SUM(H59:H63)</f>
        <v>61</v>
      </c>
      <c r="I58" s="32">
        <v>996101.306710796</v>
      </c>
      <c r="J58" s="40" t="s">
        <v>516</v>
      </c>
      <c r="K58" s="38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  <c r="IU58" s="44"/>
    </row>
    <row r="59" spans="1:255" s="3" customFormat="1" ht="14.25">
      <c r="A59" s="67"/>
      <c r="B59" s="73" t="s">
        <v>117</v>
      </c>
      <c r="C59" s="17">
        <v>2110507</v>
      </c>
      <c r="D59" s="17">
        <v>502</v>
      </c>
      <c r="E59" s="17">
        <v>302</v>
      </c>
      <c r="F59" s="17">
        <v>2001</v>
      </c>
      <c r="G59" s="24">
        <v>9917</v>
      </c>
      <c r="H59" s="25">
        <f>ROUND(G59*8866/4270289,0)</f>
        <v>21</v>
      </c>
      <c r="I59" s="32"/>
      <c r="J59" s="33"/>
      <c r="K59" s="36" t="s">
        <v>118</v>
      </c>
      <c r="IH59" s="43"/>
      <c r="II59" s="43"/>
      <c r="IJ59" s="43"/>
      <c r="IK59" s="43"/>
      <c r="IL59" s="43"/>
      <c r="IM59" s="43"/>
      <c r="IN59" s="43"/>
      <c r="IO59" s="43"/>
      <c r="IP59" s="43"/>
      <c r="IQ59" s="43"/>
      <c r="IR59" s="43"/>
      <c r="IS59" s="43"/>
      <c r="IT59" s="43"/>
      <c r="IU59" s="43"/>
    </row>
    <row r="60" spans="1:255" s="3" customFormat="1" ht="14.25">
      <c r="A60" s="67"/>
      <c r="B60" s="71"/>
      <c r="C60" s="17">
        <v>2110507</v>
      </c>
      <c r="D60" s="17">
        <v>502</v>
      </c>
      <c r="E60" s="17">
        <v>302</v>
      </c>
      <c r="F60" s="17">
        <v>2001</v>
      </c>
      <c r="G60" s="24">
        <v>3655</v>
      </c>
      <c r="H60" s="25">
        <v>10</v>
      </c>
      <c r="I60" s="32"/>
      <c r="J60" s="33"/>
      <c r="K60" s="36" t="s">
        <v>119</v>
      </c>
      <c r="IH60" s="43"/>
      <c r="II60" s="43"/>
      <c r="IJ60" s="43"/>
      <c r="IK60" s="43"/>
      <c r="IL60" s="43"/>
      <c r="IM60" s="43"/>
      <c r="IN60" s="43"/>
      <c r="IO60" s="43"/>
      <c r="IP60" s="43"/>
      <c r="IQ60" s="43"/>
      <c r="IR60" s="43"/>
      <c r="IS60" s="43"/>
      <c r="IT60" s="43"/>
      <c r="IU60" s="43"/>
    </row>
    <row r="61" spans="1:255" s="3" customFormat="1" ht="14.25">
      <c r="A61" s="67"/>
      <c r="B61" s="71"/>
      <c r="C61" s="17">
        <v>2110507</v>
      </c>
      <c r="D61" s="17">
        <v>502</v>
      </c>
      <c r="E61" s="17">
        <v>302</v>
      </c>
      <c r="F61" s="17">
        <v>2001</v>
      </c>
      <c r="G61" s="24">
        <v>1656</v>
      </c>
      <c r="H61" s="25">
        <v>10</v>
      </c>
      <c r="I61" s="32"/>
      <c r="J61" s="33"/>
      <c r="K61" s="36" t="s">
        <v>120</v>
      </c>
      <c r="IH61" s="43"/>
      <c r="II61" s="43"/>
      <c r="IJ61" s="43"/>
      <c r="IK61" s="43"/>
      <c r="IL61" s="43"/>
      <c r="IM61" s="43"/>
      <c r="IN61" s="43"/>
      <c r="IO61" s="43"/>
      <c r="IP61" s="43"/>
      <c r="IQ61" s="43"/>
      <c r="IR61" s="43"/>
      <c r="IS61" s="43"/>
      <c r="IT61" s="43"/>
      <c r="IU61" s="43"/>
    </row>
    <row r="62" spans="1:255" s="3" customFormat="1" ht="14.25">
      <c r="A62" s="67"/>
      <c r="B62" s="71"/>
      <c r="C62" s="17">
        <v>2110507</v>
      </c>
      <c r="D62" s="17">
        <v>502</v>
      </c>
      <c r="E62" s="17">
        <v>302</v>
      </c>
      <c r="F62" s="17">
        <v>2001</v>
      </c>
      <c r="G62" s="24">
        <v>1664</v>
      </c>
      <c r="H62" s="25">
        <v>10</v>
      </c>
      <c r="I62" s="32"/>
      <c r="J62" s="33"/>
      <c r="K62" s="36" t="s">
        <v>121</v>
      </c>
      <c r="IH62" s="43"/>
      <c r="II62" s="43"/>
      <c r="IJ62" s="43"/>
      <c r="IK62" s="43"/>
      <c r="IL62" s="43"/>
      <c r="IM62" s="43"/>
      <c r="IN62" s="43"/>
      <c r="IO62" s="43"/>
      <c r="IP62" s="43"/>
      <c r="IQ62" s="43"/>
      <c r="IR62" s="43"/>
      <c r="IS62" s="43"/>
      <c r="IT62" s="43"/>
      <c r="IU62" s="43"/>
    </row>
    <row r="63" spans="1:255" s="3" customFormat="1" ht="14.25">
      <c r="A63" s="67"/>
      <c r="B63" s="72"/>
      <c r="C63" s="17">
        <v>2110507</v>
      </c>
      <c r="D63" s="17">
        <v>502</v>
      </c>
      <c r="E63" s="17">
        <v>302</v>
      </c>
      <c r="F63" s="17">
        <v>2001</v>
      </c>
      <c r="G63" s="24">
        <v>2446</v>
      </c>
      <c r="H63" s="25">
        <v>10</v>
      </c>
      <c r="I63" s="32"/>
      <c r="J63" s="33"/>
      <c r="K63" s="36" t="s">
        <v>122</v>
      </c>
      <c r="IH63" s="43"/>
      <c r="II63" s="43"/>
      <c r="IJ63" s="43"/>
      <c r="IK63" s="43"/>
      <c r="IL63" s="43"/>
      <c r="IM63" s="43"/>
      <c r="IN63" s="43"/>
      <c r="IO63" s="43"/>
      <c r="IP63" s="43"/>
      <c r="IQ63" s="43"/>
      <c r="IR63" s="43"/>
      <c r="IS63" s="43"/>
      <c r="IT63" s="43"/>
      <c r="IU63" s="43"/>
    </row>
    <row r="64" spans="1:255" s="3" customFormat="1" ht="36">
      <c r="A64" s="67"/>
      <c r="B64" s="16" t="s">
        <v>123</v>
      </c>
      <c r="C64" s="17">
        <v>2110507</v>
      </c>
      <c r="D64" s="17">
        <v>502</v>
      </c>
      <c r="E64" s="17">
        <v>302</v>
      </c>
      <c r="F64" s="17">
        <v>2001</v>
      </c>
      <c r="G64" s="24">
        <v>48218</v>
      </c>
      <c r="H64" s="25">
        <f aca="true" t="shared" si="2" ref="H64:H70">ROUND(G64*8866/4270289,0)</f>
        <v>100</v>
      </c>
      <c r="I64" s="32">
        <v>2483711.490690928</v>
      </c>
      <c r="J64" s="33" t="s">
        <v>516</v>
      </c>
      <c r="K64" s="36" t="s">
        <v>125</v>
      </c>
      <c r="IH64" s="43"/>
      <c r="II64" s="43"/>
      <c r="IJ64" s="43"/>
      <c r="IK64" s="43"/>
      <c r="IL64" s="43"/>
      <c r="IM64" s="43"/>
      <c r="IN64" s="43"/>
      <c r="IO64" s="43"/>
      <c r="IP64" s="43"/>
      <c r="IQ64" s="43"/>
      <c r="IR64" s="43"/>
      <c r="IS64" s="43"/>
      <c r="IT64" s="43"/>
      <c r="IU64" s="43"/>
    </row>
    <row r="65" spans="1:255" s="4" customFormat="1" ht="36">
      <c r="A65" s="67"/>
      <c r="B65" s="12" t="s">
        <v>126</v>
      </c>
      <c r="C65" s="12"/>
      <c r="D65" s="12"/>
      <c r="E65" s="12"/>
      <c r="F65" s="12"/>
      <c r="G65" s="20">
        <f>SUM(G66:G70)</f>
        <v>95993</v>
      </c>
      <c r="H65" s="21">
        <f>SUM(H66:H70)</f>
        <v>198</v>
      </c>
      <c r="I65" s="32">
        <v>4944604.03015252</v>
      </c>
      <c r="J65" s="40" t="s">
        <v>516</v>
      </c>
      <c r="K65" s="38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  <c r="IU65" s="44"/>
    </row>
    <row r="66" spans="1:255" s="3" customFormat="1" ht="14.25">
      <c r="A66" s="67"/>
      <c r="B66" s="73" t="s">
        <v>128</v>
      </c>
      <c r="C66" s="17">
        <v>2110507</v>
      </c>
      <c r="D66" s="17">
        <v>502</v>
      </c>
      <c r="E66" s="17">
        <v>302</v>
      </c>
      <c r="F66" s="17">
        <v>2001</v>
      </c>
      <c r="G66" s="24">
        <v>8118</v>
      </c>
      <c r="H66" s="25">
        <f t="shared" si="2"/>
        <v>17</v>
      </c>
      <c r="I66" s="32"/>
      <c r="J66" s="33"/>
      <c r="K66" s="36" t="s">
        <v>129</v>
      </c>
      <c r="IH66" s="43"/>
      <c r="II66" s="43"/>
      <c r="IJ66" s="43"/>
      <c r="IK66" s="43"/>
      <c r="IL66" s="43"/>
      <c r="IM66" s="43"/>
      <c r="IN66" s="43"/>
      <c r="IO66" s="43"/>
      <c r="IP66" s="43"/>
      <c r="IQ66" s="43"/>
      <c r="IR66" s="43"/>
      <c r="IS66" s="43"/>
      <c r="IT66" s="43"/>
      <c r="IU66" s="43"/>
    </row>
    <row r="67" spans="1:255" s="3" customFormat="1" ht="14.25">
      <c r="A67" s="67"/>
      <c r="B67" s="71"/>
      <c r="C67" s="17">
        <v>2110507</v>
      </c>
      <c r="D67" s="17">
        <v>502</v>
      </c>
      <c r="E67" s="17">
        <v>302</v>
      </c>
      <c r="F67" s="17">
        <v>2001</v>
      </c>
      <c r="G67" s="24">
        <v>50331</v>
      </c>
      <c r="H67" s="25">
        <f t="shared" si="2"/>
        <v>104</v>
      </c>
      <c r="I67" s="32"/>
      <c r="J67" s="33"/>
      <c r="K67" s="36" t="s">
        <v>130</v>
      </c>
      <c r="IH67" s="43"/>
      <c r="II67" s="43"/>
      <c r="IJ67" s="43"/>
      <c r="IK67" s="43"/>
      <c r="IL67" s="43"/>
      <c r="IM67" s="43"/>
      <c r="IN67" s="43"/>
      <c r="IO67" s="43"/>
      <c r="IP67" s="43"/>
      <c r="IQ67" s="43"/>
      <c r="IR67" s="43"/>
      <c r="IS67" s="43"/>
      <c r="IT67" s="43"/>
      <c r="IU67" s="43"/>
    </row>
    <row r="68" spans="1:255" s="3" customFormat="1" ht="14.25">
      <c r="A68" s="67"/>
      <c r="B68" s="71"/>
      <c r="C68" s="17">
        <v>2110507</v>
      </c>
      <c r="D68" s="17">
        <v>502</v>
      </c>
      <c r="E68" s="17">
        <v>302</v>
      </c>
      <c r="F68" s="17">
        <v>2001</v>
      </c>
      <c r="G68" s="24">
        <v>6962</v>
      </c>
      <c r="H68" s="25">
        <f t="shared" si="2"/>
        <v>14</v>
      </c>
      <c r="I68" s="32"/>
      <c r="J68" s="33"/>
      <c r="K68" s="36" t="s">
        <v>131</v>
      </c>
      <c r="IH68" s="43"/>
      <c r="II68" s="43"/>
      <c r="IJ68" s="43"/>
      <c r="IK68" s="43"/>
      <c r="IL68" s="43"/>
      <c r="IM68" s="43"/>
      <c r="IN68" s="43"/>
      <c r="IO68" s="43"/>
      <c r="IP68" s="43"/>
      <c r="IQ68" s="43"/>
      <c r="IR68" s="43"/>
      <c r="IS68" s="43"/>
      <c r="IT68" s="43"/>
      <c r="IU68" s="43"/>
    </row>
    <row r="69" spans="1:255" s="3" customFormat="1" ht="14.25">
      <c r="A69" s="67"/>
      <c r="B69" s="71"/>
      <c r="C69" s="17">
        <v>2110507</v>
      </c>
      <c r="D69" s="17">
        <v>502</v>
      </c>
      <c r="E69" s="17">
        <v>302</v>
      </c>
      <c r="F69" s="17">
        <v>2001</v>
      </c>
      <c r="G69" s="24">
        <v>7844</v>
      </c>
      <c r="H69" s="25">
        <f t="shared" si="2"/>
        <v>16</v>
      </c>
      <c r="I69" s="32"/>
      <c r="J69" s="33"/>
      <c r="K69" s="36" t="s">
        <v>132</v>
      </c>
      <c r="IH69" s="43"/>
      <c r="II69" s="43"/>
      <c r="IJ69" s="43"/>
      <c r="IK69" s="43"/>
      <c r="IL69" s="43"/>
      <c r="IM69" s="43"/>
      <c r="IN69" s="43"/>
      <c r="IO69" s="43"/>
      <c r="IP69" s="43"/>
      <c r="IQ69" s="43"/>
      <c r="IR69" s="43"/>
      <c r="IS69" s="43"/>
      <c r="IT69" s="43"/>
      <c r="IU69" s="43"/>
    </row>
    <row r="70" spans="1:255" s="3" customFormat="1" ht="14.25">
      <c r="A70" s="67"/>
      <c r="B70" s="72"/>
      <c r="C70" s="17">
        <v>2110507</v>
      </c>
      <c r="D70" s="17">
        <v>502</v>
      </c>
      <c r="E70" s="17">
        <v>302</v>
      </c>
      <c r="F70" s="17">
        <v>2001</v>
      </c>
      <c r="G70" s="24">
        <v>22738</v>
      </c>
      <c r="H70" s="25">
        <f t="shared" si="2"/>
        <v>47</v>
      </c>
      <c r="I70" s="32"/>
      <c r="J70" s="33"/>
      <c r="K70" s="36" t="s">
        <v>133</v>
      </c>
      <c r="IH70" s="43"/>
      <c r="II70" s="43"/>
      <c r="IJ70" s="43"/>
      <c r="IK70" s="43"/>
      <c r="IL70" s="43"/>
      <c r="IM70" s="43"/>
      <c r="IN70" s="43"/>
      <c r="IO70" s="43"/>
      <c r="IP70" s="43"/>
      <c r="IQ70" s="43"/>
      <c r="IR70" s="43"/>
      <c r="IS70" s="43"/>
      <c r="IT70" s="43"/>
      <c r="IU70" s="43"/>
    </row>
    <row r="71" spans="1:255" s="4" customFormat="1" ht="36">
      <c r="A71" s="67"/>
      <c r="B71" s="12" t="s">
        <v>134</v>
      </c>
      <c r="C71" s="12"/>
      <c r="D71" s="12"/>
      <c r="E71" s="12"/>
      <c r="F71" s="12"/>
      <c r="G71" s="20">
        <f>SUM(G72:G77)</f>
        <v>142935</v>
      </c>
      <c r="H71" s="21">
        <f>SUM(H72:H77)</f>
        <v>298</v>
      </c>
      <c r="I71" s="32">
        <v>7362588.699695296</v>
      </c>
      <c r="J71" s="40" t="s">
        <v>516</v>
      </c>
      <c r="K71" s="38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  <c r="IU71" s="44"/>
    </row>
    <row r="72" spans="1:255" s="3" customFormat="1" ht="14.25">
      <c r="A72" s="67"/>
      <c r="B72" s="73" t="s">
        <v>136</v>
      </c>
      <c r="C72" s="17">
        <v>2110507</v>
      </c>
      <c r="D72" s="17">
        <v>502</v>
      </c>
      <c r="E72" s="17">
        <v>302</v>
      </c>
      <c r="F72" s="17">
        <v>2001</v>
      </c>
      <c r="G72" s="24">
        <v>41709</v>
      </c>
      <c r="H72" s="25">
        <f aca="true" t="shared" si="3" ref="H72:H77">ROUND(G72*8866/4270289,0)</f>
        <v>87</v>
      </c>
      <c r="I72" s="32"/>
      <c r="J72" s="33"/>
      <c r="K72" s="36" t="s">
        <v>137</v>
      </c>
      <c r="IH72" s="43"/>
      <c r="II72" s="43"/>
      <c r="IJ72" s="43"/>
      <c r="IK72" s="43"/>
      <c r="IL72" s="43"/>
      <c r="IM72" s="43"/>
      <c r="IN72" s="43"/>
      <c r="IO72" s="43"/>
      <c r="IP72" s="43"/>
      <c r="IQ72" s="43"/>
      <c r="IR72" s="43"/>
      <c r="IS72" s="43"/>
      <c r="IT72" s="43"/>
      <c r="IU72" s="43"/>
    </row>
    <row r="73" spans="1:255" s="3" customFormat="1" ht="14.25">
      <c r="A73" s="67"/>
      <c r="B73" s="71"/>
      <c r="C73" s="17">
        <v>2110507</v>
      </c>
      <c r="D73" s="17">
        <v>502</v>
      </c>
      <c r="E73" s="17">
        <v>302</v>
      </c>
      <c r="F73" s="17">
        <v>2001</v>
      </c>
      <c r="G73" s="24">
        <v>4245</v>
      </c>
      <c r="H73" s="25">
        <v>10</v>
      </c>
      <c r="I73" s="32"/>
      <c r="J73" s="33"/>
      <c r="K73" s="36" t="s">
        <v>138</v>
      </c>
      <c r="IH73" s="43"/>
      <c r="II73" s="43"/>
      <c r="IJ73" s="43"/>
      <c r="IK73" s="43"/>
      <c r="IL73" s="43"/>
      <c r="IM73" s="43"/>
      <c r="IN73" s="43"/>
      <c r="IO73" s="43"/>
      <c r="IP73" s="43"/>
      <c r="IQ73" s="43"/>
      <c r="IR73" s="43"/>
      <c r="IS73" s="43"/>
      <c r="IT73" s="43"/>
      <c r="IU73" s="43"/>
    </row>
    <row r="74" spans="1:255" s="3" customFormat="1" ht="14.25">
      <c r="A74" s="67"/>
      <c r="B74" s="71"/>
      <c r="C74" s="17">
        <v>2110507</v>
      </c>
      <c r="D74" s="17">
        <v>502</v>
      </c>
      <c r="E74" s="17">
        <v>302</v>
      </c>
      <c r="F74" s="17">
        <v>2001</v>
      </c>
      <c r="G74" s="24">
        <v>42940</v>
      </c>
      <c r="H74" s="25">
        <f t="shared" si="3"/>
        <v>89</v>
      </c>
      <c r="I74" s="32"/>
      <c r="J74" s="33"/>
      <c r="K74" s="36" t="s">
        <v>139</v>
      </c>
      <c r="IH74" s="43"/>
      <c r="II74" s="43"/>
      <c r="IJ74" s="43"/>
      <c r="IK74" s="43"/>
      <c r="IL74" s="43"/>
      <c r="IM74" s="43"/>
      <c r="IN74" s="43"/>
      <c r="IO74" s="43"/>
      <c r="IP74" s="43"/>
      <c r="IQ74" s="43"/>
      <c r="IR74" s="43"/>
      <c r="IS74" s="43"/>
      <c r="IT74" s="43"/>
      <c r="IU74" s="43"/>
    </row>
    <row r="75" spans="1:255" s="3" customFormat="1" ht="14.25">
      <c r="A75" s="67"/>
      <c r="B75" s="71"/>
      <c r="C75" s="17">
        <v>2110507</v>
      </c>
      <c r="D75" s="17">
        <v>502</v>
      </c>
      <c r="E75" s="17">
        <v>302</v>
      </c>
      <c r="F75" s="17">
        <v>2001</v>
      </c>
      <c r="G75" s="24">
        <v>20582</v>
      </c>
      <c r="H75" s="25">
        <f t="shared" si="3"/>
        <v>43</v>
      </c>
      <c r="I75" s="32"/>
      <c r="J75" s="33"/>
      <c r="K75" s="36" t="s">
        <v>140</v>
      </c>
      <c r="IH75" s="43"/>
      <c r="II75" s="43"/>
      <c r="IJ75" s="43"/>
      <c r="IK75" s="43"/>
      <c r="IL75" s="43"/>
      <c r="IM75" s="43"/>
      <c r="IN75" s="43"/>
      <c r="IO75" s="43"/>
      <c r="IP75" s="43"/>
      <c r="IQ75" s="43"/>
      <c r="IR75" s="43"/>
      <c r="IS75" s="43"/>
      <c r="IT75" s="43"/>
      <c r="IU75" s="43"/>
    </row>
    <row r="76" spans="1:255" s="3" customFormat="1" ht="14.25">
      <c r="A76" s="67"/>
      <c r="B76" s="71"/>
      <c r="C76" s="17">
        <v>2110507</v>
      </c>
      <c r="D76" s="17">
        <v>502</v>
      </c>
      <c r="E76" s="17">
        <v>302</v>
      </c>
      <c r="F76" s="17">
        <v>2001</v>
      </c>
      <c r="G76" s="24">
        <v>13486</v>
      </c>
      <c r="H76" s="25">
        <f t="shared" si="3"/>
        <v>28</v>
      </c>
      <c r="I76" s="32"/>
      <c r="J76" s="33"/>
      <c r="K76" s="36" t="s">
        <v>141</v>
      </c>
      <c r="IH76" s="43"/>
      <c r="II76" s="43"/>
      <c r="IJ76" s="43"/>
      <c r="IK76" s="43"/>
      <c r="IL76" s="43"/>
      <c r="IM76" s="43"/>
      <c r="IN76" s="43"/>
      <c r="IO76" s="43"/>
      <c r="IP76" s="43"/>
      <c r="IQ76" s="43"/>
      <c r="IR76" s="43"/>
      <c r="IS76" s="43"/>
      <c r="IT76" s="43"/>
      <c r="IU76" s="43"/>
    </row>
    <row r="77" spans="1:255" s="3" customFormat="1" ht="14.25">
      <c r="A77" s="67"/>
      <c r="B77" s="72"/>
      <c r="C77" s="17">
        <v>2110507</v>
      </c>
      <c r="D77" s="17">
        <v>502</v>
      </c>
      <c r="E77" s="17">
        <v>302</v>
      </c>
      <c r="F77" s="17">
        <v>2001</v>
      </c>
      <c r="G77" s="24">
        <v>19973</v>
      </c>
      <c r="H77" s="25">
        <f t="shared" si="3"/>
        <v>41</v>
      </c>
      <c r="I77" s="32"/>
      <c r="J77" s="33"/>
      <c r="K77" s="36" t="s">
        <v>142</v>
      </c>
      <c r="IH77" s="43"/>
      <c r="II77" s="43"/>
      <c r="IJ77" s="43"/>
      <c r="IK77" s="43"/>
      <c r="IL77" s="43"/>
      <c r="IM77" s="43"/>
      <c r="IN77" s="43"/>
      <c r="IO77" s="43"/>
      <c r="IP77" s="43"/>
      <c r="IQ77" s="43"/>
      <c r="IR77" s="43"/>
      <c r="IS77" s="43"/>
      <c r="IT77" s="43"/>
      <c r="IU77" s="43"/>
    </row>
    <row r="78" spans="1:255" s="4" customFormat="1" ht="36">
      <c r="A78" s="67"/>
      <c r="B78" s="12" t="s">
        <v>143</v>
      </c>
      <c r="C78" s="12"/>
      <c r="D78" s="12"/>
      <c r="E78" s="12"/>
      <c r="F78" s="12"/>
      <c r="G78" s="20">
        <f>SUM(G79:G81)</f>
        <v>53924</v>
      </c>
      <c r="H78" s="21">
        <f>SUM(H79:H81)</f>
        <v>120</v>
      </c>
      <c r="I78" s="32">
        <v>2777627.8241324313</v>
      </c>
      <c r="J78" s="40" t="s">
        <v>516</v>
      </c>
      <c r="K78" s="38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  <c r="IU78" s="44"/>
    </row>
    <row r="79" spans="1:255" s="3" customFormat="1" ht="14.25">
      <c r="A79" s="67"/>
      <c r="B79" s="73" t="s">
        <v>145</v>
      </c>
      <c r="C79" s="17">
        <v>2110507</v>
      </c>
      <c r="D79" s="17">
        <v>502</v>
      </c>
      <c r="E79" s="17">
        <v>302</v>
      </c>
      <c r="F79" s="17">
        <v>2001</v>
      </c>
      <c r="G79" s="24">
        <v>44129</v>
      </c>
      <c r="H79" s="25">
        <f aca="true" t="shared" si="4" ref="H79:H88">ROUND(G79*8866/4270289,0)</f>
        <v>92</v>
      </c>
      <c r="I79" s="32"/>
      <c r="J79" s="33"/>
      <c r="K79" s="36" t="s">
        <v>146</v>
      </c>
      <c r="IH79" s="43"/>
      <c r="II79" s="43"/>
      <c r="IJ79" s="43"/>
      <c r="IK79" s="43"/>
      <c r="IL79" s="43"/>
      <c r="IM79" s="43"/>
      <c r="IN79" s="43"/>
      <c r="IO79" s="43"/>
      <c r="IP79" s="43"/>
      <c r="IQ79" s="43"/>
      <c r="IR79" s="43"/>
      <c r="IS79" s="43"/>
      <c r="IT79" s="43"/>
      <c r="IU79" s="43"/>
    </row>
    <row r="80" spans="1:255" s="3" customFormat="1" ht="14.25">
      <c r="A80" s="67"/>
      <c r="B80" s="71"/>
      <c r="C80" s="17">
        <v>2110507</v>
      </c>
      <c r="D80" s="17">
        <v>502</v>
      </c>
      <c r="E80" s="17">
        <v>302</v>
      </c>
      <c r="F80" s="17">
        <v>2001</v>
      </c>
      <c r="G80" s="24">
        <v>1201</v>
      </c>
      <c r="H80" s="25">
        <v>10</v>
      </c>
      <c r="I80" s="32"/>
      <c r="J80" s="33"/>
      <c r="K80" s="36" t="s">
        <v>147</v>
      </c>
      <c r="IH80" s="43"/>
      <c r="II80" s="43"/>
      <c r="IJ80" s="43"/>
      <c r="IK80" s="43"/>
      <c r="IL80" s="43"/>
      <c r="IM80" s="43"/>
      <c r="IN80" s="43"/>
      <c r="IO80" s="43"/>
      <c r="IP80" s="43"/>
      <c r="IQ80" s="43"/>
      <c r="IR80" s="43"/>
      <c r="IS80" s="43"/>
      <c r="IT80" s="43"/>
      <c r="IU80" s="43"/>
    </row>
    <row r="81" spans="1:255" s="3" customFormat="1" ht="14.25">
      <c r="A81" s="67"/>
      <c r="B81" s="72"/>
      <c r="C81" s="17">
        <v>2110507</v>
      </c>
      <c r="D81" s="17">
        <v>502</v>
      </c>
      <c r="E81" s="17">
        <v>302</v>
      </c>
      <c r="F81" s="17">
        <v>2001</v>
      </c>
      <c r="G81" s="24">
        <v>8594</v>
      </c>
      <c r="H81" s="25">
        <f t="shared" si="4"/>
        <v>18</v>
      </c>
      <c r="I81" s="32"/>
      <c r="J81" s="33"/>
      <c r="K81" s="36" t="s">
        <v>148</v>
      </c>
      <c r="IH81" s="43"/>
      <c r="II81" s="43"/>
      <c r="IJ81" s="43"/>
      <c r="IK81" s="43"/>
      <c r="IL81" s="43"/>
      <c r="IM81" s="43"/>
      <c r="IN81" s="43"/>
      <c r="IO81" s="43"/>
      <c r="IP81" s="43"/>
      <c r="IQ81" s="43"/>
      <c r="IR81" s="43"/>
      <c r="IS81" s="43"/>
      <c r="IT81" s="43"/>
      <c r="IU81" s="43"/>
    </row>
    <row r="82" spans="1:255" s="4" customFormat="1" ht="36">
      <c r="A82" s="67"/>
      <c r="B82" s="12" t="s">
        <v>149</v>
      </c>
      <c r="C82" s="12"/>
      <c r="D82" s="12"/>
      <c r="E82" s="12"/>
      <c r="F82" s="12"/>
      <c r="G82" s="20">
        <f>SUM(G83:G88)</f>
        <v>377949</v>
      </c>
      <c r="H82" s="21">
        <f>SUM(H83:H88)</f>
        <v>784</v>
      </c>
      <c r="I82" s="32">
        <v>19468171.10197738</v>
      </c>
      <c r="J82" s="40" t="s">
        <v>516</v>
      </c>
      <c r="K82" s="38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 s="35"/>
      <c r="IC82" s="35"/>
      <c r="ID82" s="35"/>
      <c r="IE82" s="35"/>
      <c r="IF82" s="35"/>
      <c r="IG82" s="35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  <c r="IU82" s="44"/>
    </row>
    <row r="83" spans="1:255" s="3" customFormat="1" ht="14.25">
      <c r="A83" s="67"/>
      <c r="B83" s="73" t="s">
        <v>151</v>
      </c>
      <c r="C83" s="17">
        <v>2110507</v>
      </c>
      <c r="D83" s="17">
        <v>502</v>
      </c>
      <c r="E83" s="17">
        <v>302</v>
      </c>
      <c r="F83" s="17">
        <v>2001</v>
      </c>
      <c r="G83" s="24">
        <v>84382</v>
      </c>
      <c r="H83" s="25">
        <f t="shared" si="4"/>
        <v>175</v>
      </c>
      <c r="I83" s="32"/>
      <c r="J83" s="33"/>
      <c r="K83" s="36" t="s">
        <v>152</v>
      </c>
      <c r="IH83" s="43"/>
      <c r="II83" s="43"/>
      <c r="IJ83" s="43"/>
      <c r="IK83" s="43"/>
      <c r="IL83" s="43"/>
      <c r="IM83" s="43"/>
      <c r="IN83" s="43"/>
      <c r="IO83" s="43"/>
      <c r="IP83" s="43"/>
      <c r="IQ83" s="43"/>
      <c r="IR83" s="43"/>
      <c r="IS83" s="43"/>
      <c r="IT83" s="43"/>
      <c r="IU83" s="43"/>
    </row>
    <row r="84" spans="1:255" s="3" customFormat="1" ht="14.25">
      <c r="A84" s="67"/>
      <c r="B84" s="71"/>
      <c r="C84" s="17">
        <v>2110507</v>
      </c>
      <c r="D84" s="17">
        <v>502</v>
      </c>
      <c r="E84" s="17">
        <v>302</v>
      </c>
      <c r="F84" s="17">
        <v>2001</v>
      </c>
      <c r="G84" s="24">
        <v>150381</v>
      </c>
      <c r="H84" s="25">
        <f t="shared" si="4"/>
        <v>312</v>
      </c>
      <c r="I84" s="32"/>
      <c r="J84" s="33"/>
      <c r="K84" s="36" t="s">
        <v>153</v>
      </c>
      <c r="IH84" s="43"/>
      <c r="II84" s="43"/>
      <c r="IJ84" s="43"/>
      <c r="IK84" s="43"/>
      <c r="IL84" s="43"/>
      <c r="IM84" s="43"/>
      <c r="IN84" s="43"/>
      <c r="IO84" s="43"/>
      <c r="IP84" s="43"/>
      <c r="IQ84" s="43"/>
      <c r="IR84" s="43"/>
      <c r="IS84" s="43"/>
      <c r="IT84" s="43"/>
      <c r="IU84" s="43"/>
    </row>
    <row r="85" spans="1:255" s="3" customFormat="1" ht="14.25">
      <c r="A85" s="67"/>
      <c r="B85" s="71"/>
      <c r="C85" s="17">
        <v>2110507</v>
      </c>
      <c r="D85" s="17">
        <v>502</v>
      </c>
      <c r="E85" s="17">
        <v>302</v>
      </c>
      <c r="F85" s="17">
        <v>2001</v>
      </c>
      <c r="G85" s="24">
        <v>65060</v>
      </c>
      <c r="H85" s="25">
        <f t="shared" si="4"/>
        <v>135</v>
      </c>
      <c r="I85" s="32"/>
      <c r="J85" s="33"/>
      <c r="K85" s="36" t="s">
        <v>154</v>
      </c>
      <c r="IH85" s="43"/>
      <c r="II85" s="43"/>
      <c r="IJ85" s="43"/>
      <c r="IK85" s="43"/>
      <c r="IL85" s="43"/>
      <c r="IM85" s="43"/>
      <c r="IN85" s="43"/>
      <c r="IO85" s="43"/>
      <c r="IP85" s="43"/>
      <c r="IQ85" s="43"/>
      <c r="IR85" s="43"/>
      <c r="IS85" s="43"/>
      <c r="IT85" s="43"/>
      <c r="IU85" s="43"/>
    </row>
    <row r="86" spans="1:255" s="3" customFormat="1" ht="14.25">
      <c r="A86" s="67"/>
      <c r="B86" s="71"/>
      <c r="C86" s="17">
        <v>2110507</v>
      </c>
      <c r="D86" s="17">
        <v>502</v>
      </c>
      <c r="E86" s="17">
        <v>302</v>
      </c>
      <c r="F86" s="17">
        <v>2001</v>
      </c>
      <c r="G86" s="24">
        <v>22104</v>
      </c>
      <c r="H86" s="25">
        <f t="shared" si="4"/>
        <v>46</v>
      </c>
      <c r="I86" s="32"/>
      <c r="J86" s="33"/>
      <c r="K86" s="36" t="s">
        <v>155</v>
      </c>
      <c r="IH86" s="43"/>
      <c r="II86" s="43"/>
      <c r="IJ86" s="43"/>
      <c r="IK86" s="43"/>
      <c r="IL86" s="43"/>
      <c r="IM86" s="43"/>
      <c r="IN86" s="43"/>
      <c r="IO86" s="43"/>
      <c r="IP86" s="43"/>
      <c r="IQ86" s="43"/>
      <c r="IR86" s="43"/>
      <c r="IS86" s="43"/>
      <c r="IT86" s="43"/>
      <c r="IU86" s="43"/>
    </row>
    <row r="87" spans="1:255" s="3" customFormat="1" ht="14.25">
      <c r="A87" s="67"/>
      <c r="B87" s="71"/>
      <c r="C87" s="17">
        <v>2110507</v>
      </c>
      <c r="D87" s="17">
        <v>502</v>
      </c>
      <c r="E87" s="17">
        <v>302</v>
      </c>
      <c r="F87" s="17">
        <v>2001</v>
      </c>
      <c r="G87" s="24">
        <v>42048</v>
      </c>
      <c r="H87" s="25">
        <f t="shared" si="4"/>
        <v>87</v>
      </c>
      <c r="I87" s="32"/>
      <c r="J87" s="33"/>
      <c r="K87" s="36" t="s">
        <v>156</v>
      </c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</row>
    <row r="88" spans="1:255" s="3" customFormat="1" ht="14.25">
      <c r="A88" s="67"/>
      <c r="B88" s="72"/>
      <c r="C88" s="17">
        <v>2110507</v>
      </c>
      <c r="D88" s="17">
        <v>502</v>
      </c>
      <c r="E88" s="17">
        <v>302</v>
      </c>
      <c r="F88" s="17">
        <v>2001</v>
      </c>
      <c r="G88" s="24">
        <v>13974</v>
      </c>
      <c r="H88" s="25">
        <f t="shared" si="4"/>
        <v>29</v>
      </c>
      <c r="I88" s="32"/>
      <c r="J88" s="33"/>
      <c r="K88" s="36" t="s">
        <v>157</v>
      </c>
      <c r="IH88" s="43"/>
      <c r="II88" s="43"/>
      <c r="IJ88" s="43"/>
      <c r="IK88" s="43"/>
      <c r="IL88" s="43"/>
      <c r="IM88" s="43"/>
      <c r="IN88" s="43"/>
      <c r="IO88" s="43"/>
      <c r="IP88" s="43"/>
      <c r="IQ88" s="43"/>
      <c r="IR88" s="43"/>
      <c r="IS88" s="43"/>
      <c r="IT88" s="43"/>
      <c r="IU88" s="43"/>
    </row>
    <row r="89" spans="1:255" s="4" customFormat="1" ht="36">
      <c r="A89" s="67"/>
      <c r="B89" s="12" t="s">
        <v>158</v>
      </c>
      <c r="C89" s="12"/>
      <c r="D89" s="12"/>
      <c r="E89" s="12"/>
      <c r="F89" s="12"/>
      <c r="G89" s="20">
        <f>SUM(G90:G94)</f>
        <v>41982</v>
      </c>
      <c r="H89" s="21">
        <f>SUM(H90:H94)</f>
        <v>104</v>
      </c>
      <c r="I89" s="32">
        <v>2162494.8318508966</v>
      </c>
      <c r="J89" s="40" t="s">
        <v>516</v>
      </c>
      <c r="K89" s="38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  <c r="ES89" s="35"/>
      <c r="ET89" s="35"/>
      <c r="EU89" s="35"/>
      <c r="EV89" s="35"/>
      <c r="EW89" s="35"/>
      <c r="EX89" s="35"/>
      <c r="EY89" s="35"/>
      <c r="EZ89" s="35"/>
      <c r="FA89" s="35"/>
      <c r="FB89" s="35"/>
      <c r="FC89" s="35"/>
      <c r="FD89" s="35"/>
      <c r="FE89" s="35"/>
      <c r="FF89" s="35"/>
      <c r="FG89" s="35"/>
      <c r="FH89" s="35"/>
      <c r="FI89" s="35"/>
      <c r="FJ89" s="35"/>
      <c r="FK89" s="35"/>
      <c r="FL89" s="35"/>
      <c r="FM89" s="35"/>
      <c r="FN89" s="35"/>
      <c r="FO89" s="35"/>
      <c r="FP89" s="35"/>
      <c r="FQ89" s="35"/>
      <c r="FR89" s="35"/>
      <c r="FS89" s="35"/>
      <c r="FT89" s="35"/>
      <c r="FU89" s="35"/>
      <c r="FV89" s="35"/>
      <c r="FW89" s="35"/>
      <c r="FX89" s="35"/>
      <c r="FY89" s="35"/>
      <c r="FZ89" s="35"/>
      <c r="GA89" s="35"/>
      <c r="GB89" s="35"/>
      <c r="GC89" s="35"/>
      <c r="GD89" s="35"/>
      <c r="GE89" s="35"/>
      <c r="GF89" s="35"/>
      <c r="GG89" s="35"/>
      <c r="GH89" s="35"/>
      <c r="GI89" s="35"/>
      <c r="GJ89" s="35"/>
      <c r="GK89" s="35"/>
      <c r="GL89" s="35"/>
      <c r="GM89" s="35"/>
      <c r="GN89" s="35"/>
      <c r="GO89" s="35"/>
      <c r="GP89" s="35"/>
      <c r="GQ89" s="35"/>
      <c r="GR89" s="35"/>
      <c r="GS89" s="35"/>
      <c r="GT89" s="35"/>
      <c r="GU89" s="35"/>
      <c r="GV89" s="35"/>
      <c r="GW89" s="35"/>
      <c r="GX89" s="35"/>
      <c r="GY89" s="35"/>
      <c r="GZ89" s="35"/>
      <c r="HA89" s="35"/>
      <c r="HB89" s="35"/>
      <c r="HC89" s="35"/>
      <c r="HD89" s="35"/>
      <c r="HE89" s="35"/>
      <c r="HF89" s="35"/>
      <c r="HG89" s="35"/>
      <c r="HH89" s="35"/>
      <c r="HI89" s="35"/>
      <c r="HJ89" s="35"/>
      <c r="HK89" s="35"/>
      <c r="HL89" s="35"/>
      <c r="HM89" s="35"/>
      <c r="HN89" s="35"/>
      <c r="HO89" s="35"/>
      <c r="HP89" s="35"/>
      <c r="HQ89" s="35"/>
      <c r="HR89" s="35"/>
      <c r="HS89" s="35"/>
      <c r="HT89" s="35"/>
      <c r="HU89" s="35"/>
      <c r="HV89" s="35"/>
      <c r="HW89" s="35"/>
      <c r="HX89" s="35"/>
      <c r="HY89" s="35"/>
      <c r="HZ89" s="35"/>
      <c r="IA89" s="35"/>
      <c r="IB89" s="35"/>
      <c r="IC89" s="35"/>
      <c r="ID89" s="35"/>
      <c r="IE89" s="35"/>
      <c r="IF89" s="35"/>
      <c r="IG89" s="35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  <c r="IU89" s="44"/>
    </row>
    <row r="90" spans="1:255" s="3" customFormat="1" ht="14.25">
      <c r="A90" s="67"/>
      <c r="B90" s="73" t="s">
        <v>160</v>
      </c>
      <c r="C90" s="17">
        <v>2110507</v>
      </c>
      <c r="D90" s="17">
        <v>502</v>
      </c>
      <c r="E90" s="17">
        <v>302</v>
      </c>
      <c r="F90" s="17">
        <v>2001</v>
      </c>
      <c r="G90" s="24">
        <v>19095</v>
      </c>
      <c r="H90" s="25">
        <f>ROUND(G90*8866/4270289,0)</f>
        <v>40</v>
      </c>
      <c r="I90" s="32"/>
      <c r="J90" s="33"/>
      <c r="K90" s="36" t="s">
        <v>161</v>
      </c>
      <c r="IH90" s="43"/>
      <c r="II90" s="43"/>
      <c r="IJ90" s="43"/>
      <c r="IK90" s="43"/>
      <c r="IL90" s="43"/>
      <c r="IM90" s="43"/>
      <c r="IN90" s="43"/>
      <c r="IO90" s="43"/>
      <c r="IP90" s="43"/>
      <c r="IQ90" s="43"/>
      <c r="IR90" s="43"/>
      <c r="IS90" s="43"/>
      <c r="IT90" s="43"/>
      <c r="IU90" s="43"/>
    </row>
    <row r="91" spans="1:255" s="3" customFormat="1" ht="14.25">
      <c r="A91" s="67"/>
      <c r="B91" s="71"/>
      <c r="C91" s="17">
        <v>2110507</v>
      </c>
      <c r="D91" s="17">
        <v>502</v>
      </c>
      <c r="E91" s="17">
        <v>302</v>
      </c>
      <c r="F91" s="17">
        <v>2001</v>
      </c>
      <c r="G91" s="24">
        <v>9856</v>
      </c>
      <c r="H91" s="25">
        <f>ROUND(G91*8866/4270289,0)</f>
        <v>20</v>
      </c>
      <c r="I91" s="32"/>
      <c r="J91" s="33"/>
      <c r="K91" s="36" t="s">
        <v>162</v>
      </c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</row>
    <row r="92" spans="1:255" s="3" customFormat="1" ht="14.25">
      <c r="A92" s="67"/>
      <c r="B92" s="71"/>
      <c r="C92" s="17">
        <v>2110507</v>
      </c>
      <c r="D92" s="17">
        <v>502</v>
      </c>
      <c r="E92" s="17">
        <v>302</v>
      </c>
      <c r="F92" s="17">
        <v>2001</v>
      </c>
      <c r="G92" s="24">
        <v>690</v>
      </c>
      <c r="H92" s="25">
        <v>10</v>
      </c>
      <c r="I92" s="32"/>
      <c r="J92" s="33"/>
      <c r="K92" s="36" t="s">
        <v>163</v>
      </c>
      <c r="IH92" s="43"/>
      <c r="II92" s="43"/>
      <c r="IJ92" s="43"/>
      <c r="IK92" s="43"/>
      <c r="IL92" s="43"/>
      <c r="IM92" s="43"/>
      <c r="IN92" s="43"/>
      <c r="IO92" s="43"/>
      <c r="IP92" s="43"/>
      <c r="IQ92" s="43"/>
      <c r="IR92" s="43"/>
      <c r="IS92" s="43"/>
      <c r="IT92" s="43"/>
      <c r="IU92" s="43"/>
    </row>
    <row r="93" spans="1:255" s="3" customFormat="1" ht="14.25">
      <c r="A93" s="67"/>
      <c r="B93" s="71"/>
      <c r="C93" s="17">
        <v>2110507</v>
      </c>
      <c r="D93" s="17">
        <v>502</v>
      </c>
      <c r="E93" s="17">
        <v>302</v>
      </c>
      <c r="F93" s="17">
        <v>2001</v>
      </c>
      <c r="G93" s="24">
        <v>838</v>
      </c>
      <c r="H93" s="25">
        <v>10</v>
      </c>
      <c r="I93" s="32"/>
      <c r="J93" s="33"/>
      <c r="K93" s="36" t="s">
        <v>164</v>
      </c>
      <c r="IH93" s="43"/>
      <c r="II93" s="43"/>
      <c r="IJ93" s="43"/>
      <c r="IK93" s="43"/>
      <c r="IL93" s="43"/>
      <c r="IM93" s="43"/>
      <c r="IN93" s="43"/>
      <c r="IO93" s="43"/>
      <c r="IP93" s="43"/>
      <c r="IQ93" s="43"/>
      <c r="IR93" s="43"/>
      <c r="IS93" s="43"/>
      <c r="IT93" s="43"/>
      <c r="IU93" s="43"/>
    </row>
    <row r="94" spans="1:255" s="3" customFormat="1" ht="14.25">
      <c r="A94" s="68"/>
      <c r="B94" s="72"/>
      <c r="C94" s="17">
        <v>2110507</v>
      </c>
      <c r="D94" s="17">
        <v>502</v>
      </c>
      <c r="E94" s="17">
        <v>302</v>
      </c>
      <c r="F94" s="17">
        <v>2001</v>
      </c>
      <c r="G94" s="24">
        <v>11503</v>
      </c>
      <c r="H94" s="25">
        <f>ROUND(G94*8866/4270289,0)</f>
        <v>24</v>
      </c>
      <c r="I94" s="32"/>
      <c r="J94" s="33"/>
      <c r="K94" s="36" t="s">
        <v>157</v>
      </c>
      <c r="IH94" s="43"/>
      <c r="II94" s="43"/>
      <c r="IJ94" s="43"/>
      <c r="IK94" s="43"/>
      <c r="IL94" s="43"/>
      <c r="IM94" s="43"/>
      <c r="IN94" s="43"/>
      <c r="IO94" s="43"/>
      <c r="IP94" s="43"/>
      <c r="IQ94" s="43"/>
      <c r="IR94" s="43"/>
      <c r="IS94" s="43"/>
      <c r="IT94" s="43"/>
      <c r="IU94" s="43"/>
    </row>
    <row r="95" spans="1:255" s="4" customFormat="1" ht="14.25">
      <c r="A95" s="66" t="s">
        <v>165</v>
      </c>
      <c r="B95" s="12" t="s">
        <v>166</v>
      </c>
      <c r="C95" s="18"/>
      <c r="D95" s="18"/>
      <c r="E95" s="18"/>
      <c r="F95" s="18"/>
      <c r="G95" s="19">
        <f>G96+G97+G100+G110+G115+G118</f>
        <v>218328</v>
      </c>
      <c r="H95" s="26">
        <f>H96+H97+H100+H110+H115+H118</f>
        <v>517</v>
      </c>
      <c r="I95" s="32"/>
      <c r="J95" s="39"/>
      <c r="K95" s="38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5"/>
      <c r="FL95" s="35"/>
      <c r="FM95" s="35"/>
      <c r="FN95" s="35"/>
      <c r="FO95" s="35"/>
      <c r="FP95" s="35"/>
      <c r="FQ95" s="35"/>
      <c r="FR95" s="35"/>
      <c r="FS95" s="35"/>
      <c r="FT95" s="35"/>
      <c r="FU95" s="35"/>
      <c r="FV95" s="35"/>
      <c r="FW95" s="35"/>
      <c r="FX95" s="35"/>
      <c r="FY95" s="35"/>
      <c r="FZ95" s="35"/>
      <c r="GA95" s="35"/>
      <c r="GB95" s="35"/>
      <c r="GC95" s="35"/>
      <c r="GD95" s="35"/>
      <c r="GE95" s="35"/>
      <c r="GF95" s="35"/>
      <c r="GG95" s="35"/>
      <c r="GH95" s="35"/>
      <c r="GI95" s="35"/>
      <c r="GJ95" s="35"/>
      <c r="GK95" s="35"/>
      <c r="GL95" s="35"/>
      <c r="GM95" s="35"/>
      <c r="GN95" s="35"/>
      <c r="GO95" s="35"/>
      <c r="GP95" s="35"/>
      <c r="GQ95" s="35"/>
      <c r="GR95" s="35"/>
      <c r="GS95" s="35"/>
      <c r="GT95" s="35"/>
      <c r="GU95" s="35"/>
      <c r="GV95" s="35"/>
      <c r="GW95" s="35"/>
      <c r="GX95" s="35"/>
      <c r="GY95" s="35"/>
      <c r="GZ95" s="35"/>
      <c r="HA95" s="35"/>
      <c r="HB95" s="35"/>
      <c r="HC95" s="35"/>
      <c r="HD95" s="35"/>
      <c r="HE95" s="35"/>
      <c r="HF95" s="35"/>
      <c r="HG95" s="35"/>
      <c r="HH95" s="35"/>
      <c r="HI95" s="35"/>
      <c r="HJ95" s="35"/>
      <c r="HK95" s="35"/>
      <c r="HL95" s="35"/>
      <c r="HM95" s="35"/>
      <c r="HN95" s="35"/>
      <c r="HO95" s="35"/>
      <c r="HP95" s="35"/>
      <c r="HQ95" s="35"/>
      <c r="HR95" s="35"/>
      <c r="HS95" s="35"/>
      <c r="HT95" s="35"/>
      <c r="HU95" s="35"/>
      <c r="HV95" s="35"/>
      <c r="HW95" s="35"/>
      <c r="HX95" s="35"/>
      <c r="HY95" s="35"/>
      <c r="HZ95" s="35"/>
      <c r="IA95" s="35"/>
      <c r="IB95" s="35"/>
      <c r="IC95" s="35"/>
      <c r="ID95" s="35"/>
      <c r="IE95" s="35"/>
      <c r="IF95" s="35"/>
      <c r="IG95" s="35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  <c r="IU95" s="44"/>
    </row>
    <row r="96" spans="1:255" s="3" customFormat="1" ht="36">
      <c r="A96" s="71"/>
      <c r="B96" s="16" t="s">
        <v>167</v>
      </c>
      <c r="C96" s="17">
        <v>2110507</v>
      </c>
      <c r="D96" s="17">
        <v>502</v>
      </c>
      <c r="E96" s="17">
        <v>302</v>
      </c>
      <c r="F96" s="17">
        <v>2001</v>
      </c>
      <c r="G96" s="24">
        <v>1076</v>
      </c>
      <c r="H96" s="25">
        <v>10</v>
      </c>
      <c r="I96" s="32">
        <v>55424.8115638027</v>
      </c>
      <c r="J96" s="33" t="s">
        <v>516</v>
      </c>
      <c r="K96" s="36" t="s">
        <v>169</v>
      </c>
      <c r="IH96" s="43"/>
      <c r="II96" s="43"/>
      <c r="IJ96" s="43"/>
      <c r="IK96" s="43"/>
      <c r="IL96" s="43"/>
      <c r="IM96" s="43"/>
      <c r="IN96" s="43"/>
      <c r="IO96" s="43"/>
      <c r="IP96" s="43"/>
      <c r="IQ96" s="43"/>
      <c r="IR96" s="43"/>
      <c r="IS96" s="43"/>
      <c r="IT96" s="43"/>
      <c r="IU96" s="43"/>
    </row>
    <row r="97" spans="1:255" s="4" customFormat="1" ht="36">
      <c r="A97" s="67"/>
      <c r="B97" s="12" t="s">
        <v>170</v>
      </c>
      <c r="C97" s="18"/>
      <c r="D97" s="18"/>
      <c r="E97" s="18"/>
      <c r="F97" s="18"/>
      <c r="G97" s="19">
        <f>G98+G99</f>
        <v>2012</v>
      </c>
      <c r="H97" s="26">
        <f>H98+H99</f>
        <v>20</v>
      </c>
      <c r="I97" s="32">
        <v>103638.21641856043</v>
      </c>
      <c r="J97" s="39" t="s">
        <v>516</v>
      </c>
      <c r="K97" s="38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5"/>
      <c r="FF97" s="35"/>
      <c r="FG97" s="35"/>
      <c r="FH97" s="35"/>
      <c r="FI97" s="35"/>
      <c r="FJ97" s="35"/>
      <c r="FK97" s="35"/>
      <c r="FL97" s="35"/>
      <c r="FM97" s="35"/>
      <c r="FN97" s="35"/>
      <c r="FO97" s="35"/>
      <c r="FP97" s="35"/>
      <c r="FQ97" s="35"/>
      <c r="FR97" s="35"/>
      <c r="FS97" s="35"/>
      <c r="FT97" s="35"/>
      <c r="FU97" s="35"/>
      <c r="FV97" s="35"/>
      <c r="FW97" s="35"/>
      <c r="FX97" s="35"/>
      <c r="FY97" s="35"/>
      <c r="FZ97" s="35"/>
      <c r="GA97" s="35"/>
      <c r="GB97" s="35"/>
      <c r="GC97" s="35"/>
      <c r="GD97" s="35"/>
      <c r="GE97" s="35"/>
      <c r="GF97" s="35"/>
      <c r="GG97" s="35"/>
      <c r="GH97" s="35"/>
      <c r="GI97" s="35"/>
      <c r="GJ97" s="35"/>
      <c r="GK97" s="35"/>
      <c r="GL97" s="35"/>
      <c r="GM97" s="35"/>
      <c r="GN97" s="35"/>
      <c r="GO97" s="35"/>
      <c r="GP97" s="35"/>
      <c r="GQ97" s="35"/>
      <c r="GR97" s="35"/>
      <c r="GS97" s="35"/>
      <c r="GT97" s="35"/>
      <c r="GU97" s="35"/>
      <c r="GV97" s="35"/>
      <c r="GW97" s="35"/>
      <c r="GX97" s="35"/>
      <c r="GY97" s="35"/>
      <c r="GZ97" s="35"/>
      <c r="HA97" s="35"/>
      <c r="HB97" s="35"/>
      <c r="HC97" s="35"/>
      <c r="HD97" s="35"/>
      <c r="HE97" s="35"/>
      <c r="HF97" s="35"/>
      <c r="HG97" s="35"/>
      <c r="HH97" s="35"/>
      <c r="HI97" s="35"/>
      <c r="HJ97" s="35"/>
      <c r="HK97" s="35"/>
      <c r="HL97" s="35"/>
      <c r="HM97" s="35"/>
      <c r="HN97" s="35"/>
      <c r="HO97" s="35"/>
      <c r="HP97" s="35"/>
      <c r="HQ97" s="35"/>
      <c r="HR97" s="35"/>
      <c r="HS97" s="35"/>
      <c r="HT97" s="35"/>
      <c r="HU97" s="35"/>
      <c r="HV97" s="35"/>
      <c r="HW97" s="35"/>
      <c r="HX97" s="35"/>
      <c r="HY97" s="35"/>
      <c r="HZ97" s="35"/>
      <c r="IA97" s="35"/>
      <c r="IB97" s="35"/>
      <c r="IC97" s="35"/>
      <c r="ID97" s="35"/>
      <c r="IE97" s="35"/>
      <c r="IF97" s="35"/>
      <c r="IG97" s="35"/>
      <c r="IH97" s="44"/>
      <c r="II97" s="44"/>
      <c r="IJ97" s="44"/>
      <c r="IK97" s="44"/>
      <c r="IL97" s="44"/>
      <c r="IM97" s="44"/>
      <c r="IN97" s="44"/>
      <c r="IO97" s="44"/>
      <c r="IP97" s="44"/>
      <c r="IQ97" s="44"/>
      <c r="IR97" s="44"/>
      <c r="IS97" s="44"/>
      <c r="IT97" s="44"/>
      <c r="IU97" s="44"/>
    </row>
    <row r="98" spans="1:255" s="3" customFormat="1" ht="14.25">
      <c r="A98" s="71"/>
      <c r="B98" s="73" t="s">
        <v>172</v>
      </c>
      <c r="C98" s="17">
        <v>2110507</v>
      </c>
      <c r="D98" s="17">
        <v>502</v>
      </c>
      <c r="E98" s="17">
        <v>302</v>
      </c>
      <c r="F98" s="17">
        <v>2001</v>
      </c>
      <c r="G98" s="24">
        <v>1942</v>
      </c>
      <c r="H98" s="25">
        <v>10</v>
      </c>
      <c r="I98" s="32"/>
      <c r="J98" s="33"/>
      <c r="K98" s="36" t="s">
        <v>173</v>
      </c>
      <c r="IH98" s="43"/>
      <c r="II98" s="43"/>
      <c r="IJ98" s="43"/>
      <c r="IK98" s="43"/>
      <c r="IL98" s="43"/>
      <c r="IM98" s="43"/>
      <c r="IN98" s="43"/>
      <c r="IO98" s="43"/>
      <c r="IP98" s="43"/>
      <c r="IQ98" s="43"/>
      <c r="IR98" s="43"/>
      <c r="IS98" s="43"/>
      <c r="IT98" s="43"/>
      <c r="IU98" s="43"/>
    </row>
    <row r="99" spans="1:255" s="3" customFormat="1" ht="14.25">
      <c r="A99" s="71"/>
      <c r="B99" s="72"/>
      <c r="C99" s="17">
        <v>2110507</v>
      </c>
      <c r="D99" s="17">
        <v>502</v>
      </c>
      <c r="E99" s="17">
        <v>302</v>
      </c>
      <c r="F99" s="17">
        <v>2001</v>
      </c>
      <c r="G99" s="24">
        <v>70</v>
      </c>
      <c r="H99" s="25">
        <v>10</v>
      </c>
      <c r="I99" s="32"/>
      <c r="J99" s="33"/>
      <c r="K99" s="22" t="s">
        <v>174</v>
      </c>
      <c r="IH99" s="43"/>
      <c r="II99" s="43"/>
      <c r="IJ99" s="43"/>
      <c r="IK99" s="43"/>
      <c r="IL99" s="43"/>
      <c r="IM99" s="43"/>
      <c r="IN99" s="43"/>
      <c r="IO99" s="43"/>
      <c r="IP99" s="43"/>
      <c r="IQ99" s="43"/>
      <c r="IR99" s="43"/>
      <c r="IS99" s="43"/>
      <c r="IT99" s="43"/>
      <c r="IU99" s="43"/>
    </row>
    <row r="100" spans="1:255" s="4" customFormat="1" ht="36">
      <c r="A100" s="67"/>
      <c r="B100" s="12" t="s">
        <v>175</v>
      </c>
      <c r="C100" s="18"/>
      <c r="D100" s="18"/>
      <c r="E100" s="18"/>
      <c r="F100" s="18"/>
      <c r="G100" s="19">
        <f>SUM(G101:G109)</f>
        <v>180837</v>
      </c>
      <c r="H100" s="26">
        <f>SUM(H101:H109)</f>
        <v>384</v>
      </c>
      <c r="I100" s="32">
        <v>9314922.536025453</v>
      </c>
      <c r="J100" s="33" t="s">
        <v>516</v>
      </c>
      <c r="K100" s="34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5"/>
      <c r="EF100" s="35"/>
      <c r="EG100" s="35"/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35"/>
      <c r="ES100" s="35"/>
      <c r="ET100" s="35"/>
      <c r="EU100" s="35"/>
      <c r="EV100" s="35"/>
      <c r="EW100" s="35"/>
      <c r="EX100" s="35"/>
      <c r="EY100" s="35"/>
      <c r="EZ100" s="35"/>
      <c r="FA100" s="35"/>
      <c r="FB100" s="35"/>
      <c r="FC100" s="35"/>
      <c r="FD100" s="35"/>
      <c r="FE100" s="35"/>
      <c r="FF100" s="35"/>
      <c r="FG100" s="35"/>
      <c r="FH100" s="35"/>
      <c r="FI100" s="35"/>
      <c r="FJ100" s="35"/>
      <c r="FK100" s="35"/>
      <c r="FL100" s="35"/>
      <c r="FM100" s="35"/>
      <c r="FN100" s="35"/>
      <c r="FO100" s="35"/>
      <c r="FP100" s="35"/>
      <c r="FQ100" s="35"/>
      <c r="FR100" s="35"/>
      <c r="FS100" s="35"/>
      <c r="FT100" s="35"/>
      <c r="FU100" s="35"/>
      <c r="FV100" s="35"/>
      <c r="FW100" s="35"/>
      <c r="FX100" s="35"/>
      <c r="FY100" s="35"/>
      <c r="FZ100" s="35"/>
      <c r="GA100" s="35"/>
      <c r="GB100" s="35"/>
      <c r="GC100" s="35"/>
      <c r="GD100" s="35"/>
      <c r="GE100" s="35"/>
      <c r="GF100" s="35"/>
      <c r="GG100" s="35"/>
      <c r="GH100" s="35"/>
      <c r="GI100" s="35"/>
      <c r="GJ100" s="35"/>
      <c r="GK100" s="35"/>
      <c r="GL100" s="35"/>
      <c r="GM100" s="35"/>
      <c r="GN100" s="35"/>
      <c r="GO100" s="35"/>
      <c r="GP100" s="35"/>
      <c r="GQ100" s="35"/>
      <c r="GR100" s="35"/>
      <c r="GS100" s="35"/>
      <c r="GT100" s="35"/>
      <c r="GU100" s="35"/>
      <c r="GV100" s="35"/>
      <c r="GW100" s="35"/>
      <c r="GX100" s="35"/>
      <c r="GY100" s="35"/>
      <c r="GZ100" s="35"/>
      <c r="HA100" s="35"/>
      <c r="HB100" s="35"/>
      <c r="HC100" s="35"/>
      <c r="HD100" s="35"/>
      <c r="HE100" s="35"/>
      <c r="HF100" s="35"/>
      <c r="HG100" s="35"/>
      <c r="HH100" s="35"/>
      <c r="HI100" s="35"/>
      <c r="HJ100" s="35"/>
      <c r="HK100" s="35"/>
      <c r="HL100" s="35"/>
      <c r="HM100" s="35"/>
      <c r="HN100" s="35"/>
      <c r="HO100" s="35"/>
      <c r="HP100" s="35"/>
      <c r="HQ100" s="35"/>
      <c r="HR100" s="35"/>
      <c r="HS100" s="35"/>
      <c r="HT100" s="35"/>
      <c r="HU100" s="35"/>
      <c r="HV100" s="35"/>
      <c r="HW100" s="35"/>
      <c r="HX100" s="35"/>
      <c r="HY100" s="35"/>
      <c r="HZ100" s="35"/>
      <c r="IA100" s="35"/>
      <c r="IB100" s="35"/>
      <c r="IC100" s="35"/>
      <c r="ID100" s="35"/>
      <c r="IE100" s="35"/>
      <c r="IF100" s="35"/>
      <c r="IG100" s="35"/>
      <c r="IH100" s="44"/>
      <c r="II100" s="44"/>
      <c r="IJ100" s="44"/>
      <c r="IK100" s="44"/>
      <c r="IL100" s="44"/>
      <c r="IM100" s="44"/>
      <c r="IN100" s="44"/>
      <c r="IO100" s="44"/>
      <c r="IP100" s="44"/>
      <c r="IQ100" s="44"/>
      <c r="IR100" s="44"/>
      <c r="IS100" s="44"/>
      <c r="IT100" s="44"/>
      <c r="IU100" s="44"/>
    </row>
    <row r="101" spans="1:255" s="3" customFormat="1" ht="14.25">
      <c r="A101" s="71"/>
      <c r="B101" s="73" t="s">
        <v>177</v>
      </c>
      <c r="C101" s="17">
        <v>2110507</v>
      </c>
      <c r="D101" s="17">
        <v>502</v>
      </c>
      <c r="E101" s="17">
        <v>302</v>
      </c>
      <c r="F101" s="17">
        <v>2001</v>
      </c>
      <c r="G101" s="24">
        <v>11562</v>
      </c>
      <c r="H101" s="25">
        <f aca="true" t="shared" si="5" ref="H101:H108">ROUND(G101*8866/4270289,0)</f>
        <v>24</v>
      </c>
      <c r="I101" s="32"/>
      <c r="J101" s="45"/>
      <c r="K101" s="22" t="s">
        <v>178</v>
      </c>
      <c r="IH101" s="43"/>
      <c r="II101" s="43"/>
      <c r="IJ101" s="43"/>
      <c r="IK101" s="43"/>
      <c r="IL101" s="43"/>
      <c r="IM101" s="43"/>
      <c r="IN101" s="43"/>
      <c r="IO101" s="43"/>
      <c r="IP101" s="43"/>
      <c r="IQ101" s="43"/>
      <c r="IR101" s="43"/>
      <c r="IS101" s="43"/>
      <c r="IT101" s="43"/>
      <c r="IU101" s="43"/>
    </row>
    <row r="102" spans="1:255" s="3" customFormat="1" ht="14.25">
      <c r="A102" s="71"/>
      <c r="B102" s="71"/>
      <c r="C102" s="17">
        <v>2110507</v>
      </c>
      <c r="D102" s="17">
        <v>502</v>
      </c>
      <c r="E102" s="17">
        <v>302</v>
      </c>
      <c r="F102" s="17">
        <v>2001</v>
      </c>
      <c r="G102" s="24">
        <v>1978</v>
      </c>
      <c r="H102" s="25">
        <v>10</v>
      </c>
      <c r="I102" s="32"/>
      <c r="J102" s="33"/>
      <c r="K102" s="22" t="s">
        <v>179</v>
      </c>
      <c r="IH102" s="43"/>
      <c r="II102" s="43"/>
      <c r="IJ102" s="43"/>
      <c r="IK102" s="43"/>
      <c r="IL102" s="43"/>
      <c r="IM102" s="43"/>
      <c r="IN102" s="43"/>
      <c r="IO102" s="43"/>
      <c r="IP102" s="43"/>
      <c r="IQ102" s="43"/>
      <c r="IR102" s="43"/>
      <c r="IS102" s="43"/>
      <c r="IT102" s="43"/>
      <c r="IU102" s="43"/>
    </row>
    <row r="103" spans="1:255" s="3" customFormat="1" ht="14.25">
      <c r="A103" s="71"/>
      <c r="B103" s="71"/>
      <c r="C103" s="17">
        <v>2110507</v>
      </c>
      <c r="D103" s="17">
        <v>502</v>
      </c>
      <c r="E103" s="17">
        <v>302</v>
      </c>
      <c r="F103" s="17">
        <v>2001</v>
      </c>
      <c r="G103" s="24">
        <v>14212</v>
      </c>
      <c r="H103" s="25">
        <f t="shared" si="5"/>
        <v>30</v>
      </c>
      <c r="I103" s="32"/>
      <c r="J103" s="33"/>
      <c r="K103" s="22" t="s">
        <v>180</v>
      </c>
      <c r="IH103" s="43"/>
      <c r="II103" s="43"/>
      <c r="IJ103" s="43"/>
      <c r="IK103" s="43"/>
      <c r="IL103" s="43"/>
      <c r="IM103" s="43"/>
      <c r="IN103" s="43"/>
      <c r="IO103" s="43"/>
      <c r="IP103" s="43"/>
      <c r="IQ103" s="43"/>
      <c r="IR103" s="43"/>
      <c r="IS103" s="43"/>
      <c r="IT103" s="43"/>
      <c r="IU103" s="43"/>
    </row>
    <row r="104" spans="1:255" s="3" customFormat="1" ht="48">
      <c r="A104" s="71"/>
      <c r="B104" s="71"/>
      <c r="C104" s="17">
        <v>2110507</v>
      </c>
      <c r="D104" s="17">
        <v>502</v>
      </c>
      <c r="E104" s="17">
        <v>302</v>
      </c>
      <c r="F104" s="17">
        <v>2001</v>
      </c>
      <c r="G104" s="24">
        <v>23185</v>
      </c>
      <c r="H104" s="25">
        <f t="shared" si="5"/>
        <v>48</v>
      </c>
      <c r="I104" s="32"/>
      <c r="J104" s="33"/>
      <c r="K104" s="22" t="s">
        <v>181</v>
      </c>
      <c r="IH104" s="43"/>
      <c r="II104" s="43"/>
      <c r="IJ104" s="43"/>
      <c r="IK104" s="43"/>
      <c r="IL104" s="43"/>
      <c r="IM104" s="43"/>
      <c r="IN104" s="43"/>
      <c r="IO104" s="43"/>
      <c r="IP104" s="43"/>
      <c r="IQ104" s="43"/>
      <c r="IR104" s="43"/>
      <c r="IS104" s="43"/>
      <c r="IT104" s="43"/>
      <c r="IU104" s="43"/>
    </row>
    <row r="105" spans="1:255" s="3" customFormat="1" ht="48">
      <c r="A105" s="71"/>
      <c r="B105" s="71"/>
      <c r="C105" s="17">
        <v>2110507</v>
      </c>
      <c r="D105" s="17">
        <v>502</v>
      </c>
      <c r="E105" s="17">
        <v>302</v>
      </c>
      <c r="F105" s="17">
        <v>2001</v>
      </c>
      <c r="G105" s="24">
        <v>68584</v>
      </c>
      <c r="H105" s="25">
        <f t="shared" si="5"/>
        <v>142</v>
      </c>
      <c r="I105" s="32"/>
      <c r="J105" s="33"/>
      <c r="K105" s="22" t="s">
        <v>182</v>
      </c>
      <c r="IH105" s="43"/>
      <c r="II105" s="43"/>
      <c r="IJ105" s="43"/>
      <c r="IK105" s="43"/>
      <c r="IL105" s="43"/>
      <c r="IM105" s="43"/>
      <c r="IN105" s="43"/>
      <c r="IO105" s="43"/>
      <c r="IP105" s="43"/>
      <c r="IQ105" s="43"/>
      <c r="IR105" s="43"/>
      <c r="IS105" s="43"/>
      <c r="IT105" s="43"/>
      <c r="IU105" s="43"/>
    </row>
    <row r="106" spans="1:255" s="3" customFormat="1" ht="48">
      <c r="A106" s="71"/>
      <c r="B106" s="71"/>
      <c r="C106" s="17">
        <v>2110507</v>
      </c>
      <c r="D106" s="17">
        <v>502</v>
      </c>
      <c r="E106" s="17">
        <v>302</v>
      </c>
      <c r="F106" s="17">
        <v>2001</v>
      </c>
      <c r="G106" s="24">
        <v>16569</v>
      </c>
      <c r="H106" s="25">
        <f t="shared" si="5"/>
        <v>34</v>
      </c>
      <c r="I106" s="32"/>
      <c r="J106" s="33"/>
      <c r="K106" s="22" t="s">
        <v>183</v>
      </c>
      <c r="IH106" s="43"/>
      <c r="II106" s="43"/>
      <c r="IJ106" s="43"/>
      <c r="IK106" s="43"/>
      <c r="IL106" s="43"/>
      <c r="IM106" s="43"/>
      <c r="IN106" s="43"/>
      <c r="IO106" s="43"/>
      <c r="IP106" s="43"/>
      <c r="IQ106" s="43"/>
      <c r="IR106" s="43"/>
      <c r="IS106" s="43"/>
      <c r="IT106" s="43"/>
      <c r="IU106" s="43"/>
    </row>
    <row r="107" spans="1:255" s="3" customFormat="1" ht="48">
      <c r="A107" s="71"/>
      <c r="B107" s="71"/>
      <c r="C107" s="17">
        <v>2110507</v>
      </c>
      <c r="D107" s="17">
        <v>502</v>
      </c>
      <c r="E107" s="17">
        <v>302</v>
      </c>
      <c r="F107" s="17">
        <v>2001</v>
      </c>
      <c r="G107" s="24">
        <v>11772</v>
      </c>
      <c r="H107" s="25">
        <f t="shared" si="5"/>
        <v>24</v>
      </c>
      <c r="I107" s="32"/>
      <c r="J107" s="33"/>
      <c r="K107" s="22" t="s">
        <v>184</v>
      </c>
      <c r="IH107" s="43"/>
      <c r="II107" s="43"/>
      <c r="IJ107" s="43"/>
      <c r="IK107" s="43"/>
      <c r="IL107" s="43"/>
      <c r="IM107" s="43"/>
      <c r="IN107" s="43"/>
      <c r="IO107" s="43"/>
      <c r="IP107" s="43"/>
      <c r="IQ107" s="43"/>
      <c r="IR107" s="43"/>
      <c r="IS107" s="43"/>
      <c r="IT107" s="43"/>
      <c r="IU107" s="43"/>
    </row>
    <row r="108" spans="1:255" s="3" customFormat="1" ht="48">
      <c r="A108" s="71"/>
      <c r="B108" s="71"/>
      <c r="C108" s="17">
        <v>2110507</v>
      </c>
      <c r="D108" s="17">
        <v>502</v>
      </c>
      <c r="E108" s="17">
        <v>302</v>
      </c>
      <c r="F108" s="17">
        <v>2001</v>
      </c>
      <c r="G108" s="24">
        <v>29975</v>
      </c>
      <c r="H108" s="25">
        <f t="shared" si="5"/>
        <v>62</v>
      </c>
      <c r="I108" s="32"/>
      <c r="J108" s="33"/>
      <c r="K108" s="22" t="s">
        <v>185</v>
      </c>
      <c r="IH108" s="43"/>
      <c r="II108" s="43"/>
      <c r="IJ108" s="43"/>
      <c r="IK108" s="43"/>
      <c r="IL108" s="43"/>
      <c r="IM108" s="43"/>
      <c r="IN108" s="43"/>
      <c r="IO108" s="43"/>
      <c r="IP108" s="43"/>
      <c r="IQ108" s="43"/>
      <c r="IR108" s="43"/>
      <c r="IS108" s="43"/>
      <c r="IT108" s="43"/>
      <c r="IU108" s="43"/>
    </row>
    <row r="109" spans="1:255" s="3" customFormat="1" ht="48">
      <c r="A109" s="71"/>
      <c r="B109" s="72"/>
      <c r="C109" s="17">
        <v>2110507</v>
      </c>
      <c r="D109" s="17">
        <v>502</v>
      </c>
      <c r="E109" s="17">
        <v>302</v>
      </c>
      <c r="F109" s="17">
        <v>2001</v>
      </c>
      <c r="G109" s="24">
        <v>3000</v>
      </c>
      <c r="H109" s="25">
        <v>10</v>
      </c>
      <c r="I109" s="32"/>
      <c r="J109" s="33"/>
      <c r="K109" s="22" t="s">
        <v>186</v>
      </c>
      <c r="IH109" s="43"/>
      <c r="II109" s="43"/>
      <c r="IJ109" s="43"/>
      <c r="IK109" s="43"/>
      <c r="IL109" s="43"/>
      <c r="IM109" s="43"/>
      <c r="IN109" s="43"/>
      <c r="IO109" s="43"/>
      <c r="IP109" s="43"/>
      <c r="IQ109" s="43"/>
      <c r="IR109" s="43"/>
      <c r="IS109" s="43"/>
      <c r="IT109" s="43"/>
      <c r="IU109" s="43"/>
    </row>
    <row r="110" spans="1:255" s="4" customFormat="1" ht="36">
      <c r="A110" s="67"/>
      <c r="B110" s="12" t="s">
        <v>187</v>
      </c>
      <c r="C110" s="12"/>
      <c r="D110" s="12"/>
      <c r="E110" s="12"/>
      <c r="F110" s="12"/>
      <c r="G110" s="20">
        <f>SUM(G111:G114)</f>
        <v>19509</v>
      </c>
      <c r="H110" s="21">
        <f>SUM(H111:H114)</f>
        <v>50</v>
      </c>
      <c r="I110" s="32">
        <v>1004909.5249054153</v>
      </c>
      <c r="J110" s="33" t="s">
        <v>516</v>
      </c>
      <c r="K110" s="41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  <c r="EK110" s="35"/>
      <c r="EL110" s="35"/>
      <c r="EM110" s="35"/>
      <c r="EN110" s="35"/>
      <c r="EO110" s="35"/>
      <c r="EP110" s="35"/>
      <c r="EQ110" s="35"/>
      <c r="ER110" s="35"/>
      <c r="ES110" s="35"/>
      <c r="ET110" s="35"/>
      <c r="EU110" s="35"/>
      <c r="EV110" s="35"/>
      <c r="EW110" s="35"/>
      <c r="EX110" s="35"/>
      <c r="EY110" s="35"/>
      <c r="EZ110" s="35"/>
      <c r="FA110" s="35"/>
      <c r="FB110" s="35"/>
      <c r="FC110" s="35"/>
      <c r="FD110" s="35"/>
      <c r="FE110" s="35"/>
      <c r="FF110" s="35"/>
      <c r="FG110" s="35"/>
      <c r="FH110" s="35"/>
      <c r="FI110" s="35"/>
      <c r="FJ110" s="35"/>
      <c r="FK110" s="35"/>
      <c r="FL110" s="35"/>
      <c r="FM110" s="35"/>
      <c r="FN110" s="35"/>
      <c r="FO110" s="35"/>
      <c r="FP110" s="35"/>
      <c r="FQ110" s="35"/>
      <c r="FR110" s="35"/>
      <c r="FS110" s="35"/>
      <c r="FT110" s="35"/>
      <c r="FU110" s="35"/>
      <c r="FV110" s="35"/>
      <c r="FW110" s="35"/>
      <c r="FX110" s="35"/>
      <c r="FY110" s="35"/>
      <c r="FZ110" s="35"/>
      <c r="GA110" s="35"/>
      <c r="GB110" s="35"/>
      <c r="GC110" s="35"/>
      <c r="GD110" s="35"/>
      <c r="GE110" s="35"/>
      <c r="GF110" s="35"/>
      <c r="GG110" s="35"/>
      <c r="GH110" s="35"/>
      <c r="GI110" s="35"/>
      <c r="GJ110" s="35"/>
      <c r="GK110" s="35"/>
      <c r="GL110" s="35"/>
      <c r="GM110" s="35"/>
      <c r="GN110" s="35"/>
      <c r="GO110" s="35"/>
      <c r="GP110" s="35"/>
      <c r="GQ110" s="35"/>
      <c r="GR110" s="35"/>
      <c r="GS110" s="35"/>
      <c r="GT110" s="35"/>
      <c r="GU110" s="35"/>
      <c r="GV110" s="35"/>
      <c r="GW110" s="35"/>
      <c r="GX110" s="35"/>
      <c r="GY110" s="35"/>
      <c r="GZ110" s="35"/>
      <c r="HA110" s="35"/>
      <c r="HB110" s="35"/>
      <c r="HC110" s="35"/>
      <c r="HD110" s="35"/>
      <c r="HE110" s="35"/>
      <c r="HF110" s="35"/>
      <c r="HG110" s="35"/>
      <c r="HH110" s="35"/>
      <c r="HI110" s="35"/>
      <c r="HJ110" s="35"/>
      <c r="HK110" s="35"/>
      <c r="HL110" s="35"/>
      <c r="HM110" s="35"/>
      <c r="HN110" s="35"/>
      <c r="HO110" s="35"/>
      <c r="HP110" s="35"/>
      <c r="HQ110" s="35"/>
      <c r="HR110" s="35"/>
      <c r="HS110" s="35"/>
      <c r="HT110" s="35"/>
      <c r="HU110" s="35"/>
      <c r="HV110" s="35"/>
      <c r="HW110" s="35"/>
      <c r="HX110" s="35"/>
      <c r="HY110" s="35"/>
      <c r="HZ110" s="35"/>
      <c r="IA110" s="35"/>
      <c r="IB110" s="35"/>
      <c r="IC110" s="35"/>
      <c r="ID110" s="35"/>
      <c r="IE110" s="35"/>
      <c r="IF110" s="35"/>
      <c r="IG110" s="35"/>
      <c r="IH110" s="44"/>
      <c r="II110" s="44"/>
      <c r="IJ110" s="44"/>
      <c r="IK110" s="44"/>
      <c r="IL110" s="44"/>
      <c r="IM110" s="44"/>
      <c r="IN110" s="44"/>
      <c r="IO110" s="44"/>
      <c r="IP110" s="44"/>
      <c r="IQ110" s="44"/>
      <c r="IR110" s="44"/>
      <c r="IS110" s="44"/>
      <c r="IT110" s="44"/>
      <c r="IU110" s="44"/>
    </row>
    <row r="111" spans="1:255" s="3" customFormat="1" ht="14.25">
      <c r="A111" s="71"/>
      <c r="B111" s="73" t="s">
        <v>189</v>
      </c>
      <c r="C111" s="17">
        <v>2110507</v>
      </c>
      <c r="D111" s="17">
        <v>502</v>
      </c>
      <c r="E111" s="17">
        <v>302</v>
      </c>
      <c r="F111" s="17">
        <v>2001</v>
      </c>
      <c r="G111" s="24">
        <v>1768</v>
      </c>
      <c r="H111" s="25">
        <v>10</v>
      </c>
      <c r="I111" s="32"/>
      <c r="J111" s="33"/>
      <c r="K111" s="36" t="s">
        <v>190</v>
      </c>
      <c r="IH111" s="43"/>
      <c r="II111" s="43"/>
      <c r="IJ111" s="43"/>
      <c r="IK111" s="43"/>
      <c r="IL111" s="43"/>
      <c r="IM111" s="43"/>
      <c r="IN111" s="43"/>
      <c r="IO111" s="43"/>
      <c r="IP111" s="43"/>
      <c r="IQ111" s="43"/>
      <c r="IR111" s="43"/>
      <c r="IS111" s="43"/>
      <c r="IT111" s="43"/>
      <c r="IU111" s="43"/>
    </row>
    <row r="112" spans="1:255" s="3" customFormat="1" ht="14.25">
      <c r="A112" s="71"/>
      <c r="B112" s="71"/>
      <c r="C112" s="17">
        <v>2110507</v>
      </c>
      <c r="D112" s="17">
        <v>502</v>
      </c>
      <c r="E112" s="17">
        <v>302</v>
      </c>
      <c r="F112" s="17">
        <v>2001</v>
      </c>
      <c r="G112" s="24">
        <v>5304</v>
      </c>
      <c r="H112" s="25">
        <f>ROUND(G112*8866/4270289,0)</f>
        <v>11</v>
      </c>
      <c r="I112" s="32"/>
      <c r="J112" s="33"/>
      <c r="K112" s="36" t="s">
        <v>191</v>
      </c>
      <c r="IH112" s="43"/>
      <c r="II112" s="43"/>
      <c r="IJ112" s="43"/>
      <c r="IK112" s="43"/>
      <c r="IL112" s="43"/>
      <c r="IM112" s="43"/>
      <c r="IN112" s="43"/>
      <c r="IO112" s="43"/>
      <c r="IP112" s="43"/>
      <c r="IQ112" s="43"/>
      <c r="IR112" s="43"/>
      <c r="IS112" s="43"/>
      <c r="IT112" s="43"/>
      <c r="IU112" s="43"/>
    </row>
    <row r="113" spans="1:255" s="3" customFormat="1" ht="14.25">
      <c r="A113" s="71"/>
      <c r="B113" s="71"/>
      <c r="C113" s="17">
        <v>2110507</v>
      </c>
      <c r="D113" s="17">
        <v>502</v>
      </c>
      <c r="E113" s="17">
        <v>302</v>
      </c>
      <c r="F113" s="17">
        <v>2001</v>
      </c>
      <c r="G113" s="24">
        <v>9276</v>
      </c>
      <c r="H113" s="25">
        <f>ROUND(G113*8866/4270289,0)</f>
        <v>19</v>
      </c>
      <c r="I113" s="32"/>
      <c r="J113" s="33"/>
      <c r="K113" s="36" t="s">
        <v>192</v>
      </c>
      <c r="IH113" s="43"/>
      <c r="II113" s="43"/>
      <c r="IJ113" s="43"/>
      <c r="IK113" s="43"/>
      <c r="IL113" s="43"/>
      <c r="IM113" s="43"/>
      <c r="IN113" s="43"/>
      <c r="IO113" s="43"/>
      <c r="IP113" s="43"/>
      <c r="IQ113" s="43"/>
      <c r="IR113" s="43"/>
      <c r="IS113" s="43"/>
      <c r="IT113" s="43"/>
      <c r="IU113" s="43"/>
    </row>
    <row r="114" spans="1:255" s="3" customFormat="1" ht="14.25">
      <c r="A114" s="71"/>
      <c r="B114" s="72"/>
      <c r="C114" s="17">
        <v>2110507</v>
      </c>
      <c r="D114" s="17">
        <v>502</v>
      </c>
      <c r="E114" s="17">
        <v>302</v>
      </c>
      <c r="F114" s="17">
        <v>2001</v>
      </c>
      <c r="G114" s="24">
        <v>3161</v>
      </c>
      <c r="H114" s="25">
        <v>10</v>
      </c>
      <c r="I114" s="32"/>
      <c r="J114" s="33"/>
      <c r="K114" s="36" t="s">
        <v>193</v>
      </c>
      <c r="IH114" s="43"/>
      <c r="II114" s="43"/>
      <c r="IJ114" s="43"/>
      <c r="IK114" s="43"/>
      <c r="IL114" s="43"/>
      <c r="IM114" s="43"/>
      <c r="IN114" s="43"/>
      <c r="IO114" s="43"/>
      <c r="IP114" s="43"/>
      <c r="IQ114" s="43"/>
      <c r="IR114" s="43"/>
      <c r="IS114" s="43"/>
      <c r="IT114" s="43"/>
      <c r="IU114" s="43"/>
    </row>
    <row r="115" spans="1:255" s="4" customFormat="1" ht="36">
      <c r="A115" s="67"/>
      <c r="B115" s="12" t="s">
        <v>194</v>
      </c>
      <c r="C115" s="12"/>
      <c r="D115" s="12"/>
      <c r="E115" s="12"/>
      <c r="F115" s="12"/>
      <c r="G115" s="20">
        <f>SUM(G116:G117)</f>
        <v>1802</v>
      </c>
      <c r="H115" s="21">
        <f>SUM(H116:H117)</f>
        <v>20</v>
      </c>
      <c r="I115" s="32">
        <v>92821.10635499298</v>
      </c>
      <c r="J115" s="33" t="s">
        <v>516</v>
      </c>
      <c r="K115" s="38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  <c r="ET115" s="35"/>
      <c r="EU115" s="35"/>
      <c r="EV115" s="35"/>
      <c r="EW115" s="35"/>
      <c r="EX115" s="35"/>
      <c r="EY115" s="35"/>
      <c r="EZ115" s="35"/>
      <c r="FA115" s="35"/>
      <c r="FB115" s="35"/>
      <c r="FC115" s="35"/>
      <c r="FD115" s="35"/>
      <c r="FE115" s="35"/>
      <c r="FF115" s="35"/>
      <c r="FG115" s="35"/>
      <c r="FH115" s="35"/>
      <c r="FI115" s="35"/>
      <c r="FJ115" s="35"/>
      <c r="FK115" s="35"/>
      <c r="FL115" s="35"/>
      <c r="FM115" s="35"/>
      <c r="FN115" s="35"/>
      <c r="FO115" s="35"/>
      <c r="FP115" s="35"/>
      <c r="FQ115" s="35"/>
      <c r="FR115" s="35"/>
      <c r="FS115" s="35"/>
      <c r="FT115" s="35"/>
      <c r="FU115" s="35"/>
      <c r="FV115" s="35"/>
      <c r="FW115" s="35"/>
      <c r="FX115" s="35"/>
      <c r="FY115" s="35"/>
      <c r="FZ115" s="35"/>
      <c r="GA115" s="35"/>
      <c r="GB115" s="35"/>
      <c r="GC115" s="35"/>
      <c r="GD115" s="35"/>
      <c r="GE115" s="35"/>
      <c r="GF115" s="35"/>
      <c r="GG115" s="35"/>
      <c r="GH115" s="35"/>
      <c r="GI115" s="35"/>
      <c r="GJ115" s="35"/>
      <c r="GK115" s="35"/>
      <c r="GL115" s="35"/>
      <c r="GM115" s="35"/>
      <c r="GN115" s="35"/>
      <c r="GO115" s="35"/>
      <c r="GP115" s="35"/>
      <c r="GQ115" s="35"/>
      <c r="GR115" s="35"/>
      <c r="GS115" s="35"/>
      <c r="GT115" s="35"/>
      <c r="GU115" s="35"/>
      <c r="GV115" s="35"/>
      <c r="GW115" s="35"/>
      <c r="GX115" s="35"/>
      <c r="GY115" s="35"/>
      <c r="GZ115" s="35"/>
      <c r="HA115" s="35"/>
      <c r="HB115" s="35"/>
      <c r="HC115" s="35"/>
      <c r="HD115" s="35"/>
      <c r="HE115" s="35"/>
      <c r="HF115" s="35"/>
      <c r="HG115" s="35"/>
      <c r="HH115" s="35"/>
      <c r="HI115" s="35"/>
      <c r="HJ115" s="35"/>
      <c r="HK115" s="35"/>
      <c r="HL115" s="35"/>
      <c r="HM115" s="35"/>
      <c r="HN115" s="35"/>
      <c r="HO115" s="35"/>
      <c r="HP115" s="35"/>
      <c r="HQ115" s="35"/>
      <c r="HR115" s="35"/>
      <c r="HS115" s="35"/>
      <c r="HT115" s="35"/>
      <c r="HU115" s="35"/>
      <c r="HV115" s="35"/>
      <c r="HW115" s="35"/>
      <c r="HX115" s="35"/>
      <c r="HY115" s="35"/>
      <c r="HZ115" s="35"/>
      <c r="IA115" s="35"/>
      <c r="IB115" s="35"/>
      <c r="IC115" s="35"/>
      <c r="ID115" s="35"/>
      <c r="IE115" s="35"/>
      <c r="IF115" s="35"/>
      <c r="IG115" s="35"/>
      <c r="IH115" s="44"/>
      <c r="II115" s="44"/>
      <c r="IJ115" s="44"/>
      <c r="IK115" s="44"/>
      <c r="IL115" s="44"/>
      <c r="IM115" s="44"/>
      <c r="IN115" s="44"/>
      <c r="IO115" s="44"/>
      <c r="IP115" s="44"/>
      <c r="IQ115" s="44"/>
      <c r="IR115" s="44"/>
      <c r="IS115" s="44"/>
      <c r="IT115" s="44"/>
      <c r="IU115" s="44"/>
    </row>
    <row r="116" spans="1:255" s="3" customFormat="1" ht="14.25">
      <c r="A116" s="71"/>
      <c r="B116" s="73" t="s">
        <v>196</v>
      </c>
      <c r="C116" s="17">
        <v>2110507</v>
      </c>
      <c r="D116" s="17">
        <v>502</v>
      </c>
      <c r="E116" s="17">
        <v>302</v>
      </c>
      <c r="F116" s="17">
        <v>2001</v>
      </c>
      <c r="G116" s="24">
        <v>534</v>
      </c>
      <c r="H116" s="25">
        <v>10</v>
      </c>
      <c r="I116" s="32"/>
      <c r="J116" s="33"/>
      <c r="K116" s="36" t="s">
        <v>197</v>
      </c>
      <c r="IH116" s="43"/>
      <c r="II116" s="43"/>
      <c r="IJ116" s="43"/>
      <c r="IK116" s="43"/>
      <c r="IL116" s="43"/>
      <c r="IM116" s="43"/>
      <c r="IN116" s="43"/>
      <c r="IO116" s="43"/>
      <c r="IP116" s="43"/>
      <c r="IQ116" s="43"/>
      <c r="IR116" s="43"/>
      <c r="IS116" s="43"/>
      <c r="IT116" s="43"/>
      <c r="IU116" s="43"/>
    </row>
    <row r="117" spans="1:255" s="3" customFormat="1" ht="14.25">
      <c r="A117" s="71"/>
      <c r="B117" s="72"/>
      <c r="C117" s="17">
        <v>2110507</v>
      </c>
      <c r="D117" s="17">
        <v>502</v>
      </c>
      <c r="E117" s="17">
        <v>302</v>
      </c>
      <c r="F117" s="17">
        <v>2001</v>
      </c>
      <c r="G117" s="24">
        <v>1268</v>
      </c>
      <c r="H117" s="25">
        <v>10</v>
      </c>
      <c r="I117" s="32"/>
      <c r="J117" s="33"/>
      <c r="K117" s="36" t="s">
        <v>198</v>
      </c>
      <c r="IH117" s="43"/>
      <c r="II117" s="43"/>
      <c r="IJ117" s="43"/>
      <c r="IK117" s="43"/>
      <c r="IL117" s="43"/>
      <c r="IM117" s="43"/>
      <c r="IN117" s="43"/>
      <c r="IO117" s="43"/>
      <c r="IP117" s="43"/>
      <c r="IQ117" s="43"/>
      <c r="IR117" s="43"/>
      <c r="IS117" s="43"/>
      <c r="IT117" s="43"/>
      <c r="IU117" s="43"/>
    </row>
    <row r="118" spans="1:255" s="4" customFormat="1" ht="36">
      <c r="A118" s="67"/>
      <c r="B118" s="12" t="s">
        <v>199</v>
      </c>
      <c r="C118" s="12"/>
      <c r="D118" s="12"/>
      <c r="E118" s="12"/>
      <c r="F118" s="12"/>
      <c r="G118" s="20">
        <f>SUM(G119:G120)</f>
        <v>13092</v>
      </c>
      <c r="H118" s="21">
        <f>SUM(H119:H120)</f>
        <v>33</v>
      </c>
      <c r="I118" s="32">
        <v>674369.5473915472</v>
      </c>
      <c r="J118" s="33" t="s">
        <v>516</v>
      </c>
      <c r="K118" s="38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5"/>
      <c r="EV118" s="35"/>
      <c r="EW118" s="35"/>
      <c r="EX118" s="35"/>
      <c r="EY118" s="35"/>
      <c r="EZ118" s="35"/>
      <c r="FA118" s="35"/>
      <c r="FB118" s="35"/>
      <c r="FC118" s="35"/>
      <c r="FD118" s="35"/>
      <c r="FE118" s="35"/>
      <c r="FF118" s="35"/>
      <c r="FG118" s="35"/>
      <c r="FH118" s="35"/>
      <c r="FI118" s="35"/>
      <c r="FJ118" s="35"/>
      <c r="FK118" s="35"/>
      <c r="FL118" s="35"/>
      <c r="FM118" s="35"/>
      <c r="FN118" s="35"/>
      <c r="FO118" s="35"/>
      <c r="FP118" s="35"/>
      <c r="FQ118" s="35"/>
      <c r="FR118" s="35"/>
      <c r="FS118" s="35"/>
      <c r="FT118" s="35"/>
      <c r="FU118" s="35"/>
      <c r="FV118" s="35"/>
      <c r="FW118" s="35"/>
      <c r="FX118" s="35"/>
      <c r="FY118" s="35"/>
      <c r="FZ118" s="35"/>
      <c r="GA118" s="35"/>
      <c r="GB118" s="35"/>
      <c r="GC118" s="35"/>
      <c r="GD118" s="35"/>
      <c r="GE118" s="35"/>
      <c r="GF118" s="35"/>
      <c r="GG118" s="35"/>
      <c r="GH118" s="35"/>
      <c r="GI118" s="35"/>
      <c r="GJ118" s="35"/>
      <c r="GK118" s="35"/>
      <c r="GL118" s="35"/>
      <c r="GM118" s="35"/>
      <c r="GN118" s="35"/>
      <c r="GO118" s="35"/>
      <c r="GP118" s="35"/>
      <c r="GQ118" s="35"/>
      <c r="GR118" s="35"/>
      <c r="GS118" s="35"/>
      <c r="GT118" s="35"/>
      <c r="GU118" s="35"/>
      <c r="GV118" s="35"/>
      <c r="GW118" s="35"/>
      <c r="GX118" s="35"/>
      <c r="GY118" s="35"/>
      <c r="GZ118" s="35"/>
      <c r="HA118" s="35"/>
      <c r="HB118" s="35"/>
      <c r="HC118" s="35"/>
      <c r="HD118" s="35"/>
      <c r="HE118" s="35"/>
      <c r="HF118" s="35"/>
      <c r="HG118" s="35"/>
      <c r="HH118" s="35"/>
      <c r="HI118" s="35"/>
      <c r="HJ118" s="35"/>
      <c r="HK118" s="35"/>
      <c r="HL118" s="35"/>
      <c r="HM118" s="35"/>
      <c r="HN118" s="35"/>
      <c r="HO118" s="35"/>
      <c r="HP118" s="35"/>
      <c r="HQ118" s="35"/>
      <c r="HR118" s="35"/>
      <c r="HS118" s="35"/>
      <c r="HT118" s="35"/>
      <c r="HU118" s="35"/>
      <c r="HV118" s="35"/>
      <c r="HW118" s="35"/>
      <c r="HX118" s="35"/>
      <c r="HY118" s="35"/>
      <c r="HZ118" s="35"/>
      <c r="IA118" s="35"/>
      <c r="IB118" s="35"/>
      <c r="IC118" s="35"/>
      <c r="ID118" s="35"/>
      <c r="IE118" s="35"/>
      <c r="IF118" s="35"/>
      <c r="IG118" s="35"/>
      <c r="IH118" s="44"/>
      <c r="II118" s="44"/>
      <c r="IJ118" s="44"/>
      <c r="IK118" s="44"/>
      <c r="IL118" s="44"/>
      <c r="IM118" s="44"/>
      <c r="IN118" s="44"/>
      <c r="IO118" s="44"/>
      <c r="IP118" s="44"/>
      <c r="IQ118" s="44"/>
      <c r="IR118" s="44"/>
      <c r="IS118" s="44"/>
      <c r="IT118" s="44"/>
      <c r="IU118" s="44"/>
    </row>
    <row r="119" spans="1:255" s="3" customFormat="1" ht="14.25">
      <c r="A119" s="71"/>
      <c r="B119" s="73" t="s">
        <v>201</v>
      </c>
      <c r="C119" s="17">
        <v>2110507</v>
      </c>
      <c r="D119" s="17">
        <v>502</v>
      </c>
      <c r="E119" s="17">
        <v>302</v>
      </c>
      <c r="F119" s="17">
        <v>2001</v>
      </c>
      <c r="G119" s="24">
        <v>11310</v>
      </c>
      <c r="H119" s="25">
        <f>ROUND(G119*8866/4270289,0)</f>
        <v>23</v>
      </c>
      <c r="I119" s="32"/>
      <c r="J119" s="33"/>
      <c r="K119" s="36" t="s">
        <v>202</v>
      </c>
      <c r="IH119" s="43"/>
      <c r="II119" s="43"/>
      <c r="IJ119" s="43"/>
      <c r="IK119" s="43"/>
      <c r="IL119" s="43"/>
      <c r="IM119" s="43"/>
      <c r="IN119" s="43"/>
      <c r="IO119" s="43"/>
      <c r="IP119" s="43"/>
      <c r="IQ119" s="43"/>
      <c r="IR119" s="43"/>
      <c r="IS119" s="43"/>
      <c r="IT119" s="43"/>
      <c r="IU119" s="43"/>
    </row>
    <row r="120" spans="1:255" s="3" customFormat="1" ht="14.25">
      <c r="A120" s="72"/>
      <c r="B120" s="72"/>
      <c r="C120" s="17">
        <v>2110507</v>
      </c>
      <c r="D120" s="17">
        <v>502</v>
      </c>
      <c r="E120" s="17">
        <v>302</v>
      </c>
      <c r="F120" s="17">
        <v>2001</v>
      </c>
      <c r="G120" s="24">
        <v>1782</v>
      </c>
      <c r="H120" s="25">
        <v>10</v>
      </c>
      <c r="I120" s="32"/>
      <c r="J120" s="33"/>
      <c r="K120" s="36" t="s">
        <v>203</v>
      </c>
      <c r="IH120" s="43"/>
      <c r="II120" s="43"/>
      <c r="IJ120" s="43"/>
      <c r="IK120" s="43"/>
      <c r="IL120" s="43"/>
      <c r="IM120" s="43"/>
      <c r="IN120" s="43"/>
      <c r="IO120" s="43"/>
      <c r="IP120" s="43"/>
      <c r="IQ120" s="43"/>
      <c r="IR120" s="43"/>
      <c r="IS120" s="43"/>
      <c r="IT120" s="43"/>
      <c r="IU120" s="43"/>
    </row>
    <row r="121" spans="1:255" s="4" customFormat="1" ht="14.25">
      <c r="A121" s="66" t="s">
        <v>204</v>
      </c>
      <c r="B121" s="12" t="s">
        <v>205</v>
      </c>
      <c r="C121" s="18"/>
      <c r="D121" s="18"/>
      <c r="E121" s="18"/>
      <c r="F121" s="18"/>
      <c r="G121" s="19">
        <f>G122+G127+G128+G129+G130+G131+G132+G137</f>
        <v>78354</v>
      </c>
      <c r="H121" s="26">
        <f>H122+H127+H128+H129+H130+H131+H132+H137</f>
        <v>274</v>
      </c>
      <c r="I121" s="32"/>
      <c r="J121" s="39"/>
      <c r="K121" s="38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35"/>
      <c r="ER121" s="35"/>
      <c r="ES121" s="35"/>
      <c r="ET121" s="35"/>
      <c r="EU121" s="35"/>
      <c r="EV121" s="35"/>
      <c r="EW121" s="35"/>
      <c r="EX121" s="35"/>
      <c r="EY121" s="35"/>
      <c r="EZ121" s="35"/>
      <c r="FA121" s="35"/>
      <c r="FB121" s="35"/>
      <c r="FC121" s="35"/>
      <c r="FD121" s="35"/>
      <c r="FE121" s="35"/>
      <c r="FF121" s="35"/>
      <c r="FG121" s="35"/>
      <c r="FH121" s="35"/>
      <c r="FI121" s="35"/>
      <c r="FJ121" s="35"/>
      <c r="FK121" s="35"/>
      <c r="FL121" s="35"/>
      <c r="FM121" s="35"/>
      <c r="FN121" s="35"/>
      <c r="FO121" s="35"/>
      <c r="FP121" s="35"/>
      <c r="FQ121" s="35"/>
      <c r="FR121" s="35"/>
      <c r="FS121" s="35"/>
      <c r="FT121" s="35"/>
      <c r="FU121" s="35"/>
      <c r="FV121" s="35"/>
      <c r="FW121" s="35"/>
      <c r="FX121" s="35"/>
      <c r="FY121" s="35"/>
      <c r="FZ121" s="35"/>
      <c r="GA121" s="35"/>
      <c r="GB121" s="35"/>
      <c r="GC121" s="35"/>
      <c r="GD121" s="35"/>
      <c r="GE121" s="35"/>
      <c r="GF121" s="35"/>
      <c r="GG121" s="35"/>
      <c r="GH121" s="35"/>
      <c r="GI121" s="35"/>
      <c r="GJ121" s="35"/>
      <c r="GK121" s="35"/>
      <c r="GL121" s="35"/>
      <c r="GM121" s="35"/>
      <c r="GN121" s="35"/>
      <c r="GO121" s="35"/>
      <c r="GP121" s="35"/>
      <c r="GQ121" s="35"/>
      <c r="GR121" s="35"/>
      <c r="GS121" s="35"/>
      <c r="GT121" s="35"/>
      <c r="GU121" s="35"/>
      <c r="GV121" s="35"/>
      <c r="GW121" s="35"/>
      <c r="GX121" s="35"/>
      <c r="GY121" s="35"/>
      <c r="GZ121" s="35"/>
      <c r="HA121" s="35"/>
      <c r="HB121" s="35"/>
      <c r="HC121" s="35"/>
      <c r="HD121" s="35"/>
      <c r="HE121" s="35"/>
      <c r="HF121" s="35"/>
      <c r="HG121" s="35"/>
      <c r="HH121" s="35"/>
      <c r="HI121" s="35"/>
      <c r="HJ121" s="35"/>
      <c r="HK121" s="35"/>
      <c r="HL121" s="35"/>
      <c r="HM121" s="35"/>
      <c r="HN121" s="35"/>
      <c r="HO121" s="35"/>
      <c r="HP121" s="35"/>
      <c r="HQ121" s="35"/>
      <c r="HR121" s="35"/>
      <c r="HS121" s="35"/>
      <c r="HT121" s="35"/>
      <c r="HU121" s="35"/>
      <c r="HV121" s="35"/>
      <c r="HW121" s="35"/>
      <c r="HX121" s="35"/>
      <c r="HY121" s="35"/>
      <c r="HZ121" s="35"/>
      <c r="IA121" s="35"/>
      <c r="IB121" s="35"/>
      <c r="IC121" s="35"/>
      <c r="ID121" s="35"/>
      <c r="IE121" s="35"/>
      <c r="IF121" s="35"/>
      <c r="IG121" s="35"/>
      <c r="IH121" s="44"/>
      <c r="II121" s="44"/>
      <c r="IJ121" s="44"/>
      <c r="IK121" s="44"/>
      <c r="IL121" s="44"/>
      <c r="IM121" s="44"/>
      <c r="IN121" s="44"/>
      <c r="IO121" s="44"/>
      <c r="IP121" s="44"/>
      <c r="IQ121" s="44"/>
      <c r="IR121" s="44"/>
      <c r="IS121" s="44"/>
      <c r="IT121" s="44"/>
      <c r="IU121" s="44"/>
    </row>
    <row r="122" spans="1:255" s="4" customFormat="1" ht="36">
      <c r="A122" s="67"/>
      <c r="B122" s="12" t="s">
        <v>206</v>
      </c>
      <c r="C122" s="12"/>
      <c r="D122" s="12"/>
      <c r="E122" s="12"/>
      <c r="F122" s="12"/>
      <c r="G122" s="20">
        <f>SUM(G123:G126)</f>
        <v>3136</v>
      </c>
      <c r="H122" s="21">
        <f>SUM(H123:H126)</f>
        <v>40</v>
      </c>
      <c r="I122" s="32">
        <v>161535.5102826071</v>
      </c>
      <c r="J122" s="33" t="s">
        <v>516</v>
      </c>
      <c r="K122" s="38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  <c r="EJ122" s="35"/>
      <c r="EK122" s="35"/>
      <c r="EL122" s="35"/>
      <c r="EM122" s="35"/>
      <c r="EN122" s="35"/>
      <c r="EO122" s="35"/>
      <c r="EP122" s="35"/>
      <c r="EQ122" s="35"/>
      <c r="ER122" s="35"/>
      <c r="ES122" s="35"/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  <c r="FF122" s="35"/>
      <c r="FG122" s="35"/>
      <c r="FH122" s="35"/>
      <c r="FI122" s="35"/>
      <c r="FJ122" s="35"/>
      <c r="FK122" s="35"/>
      <c r="FL122" s="35"/>
      <c r="FM122" s="35"/>
      <c r="FN122" s="35"/>
      <c r="FO122" s="35"/>
      <c r="FP122" s="35"/>
      <c r="FQ122" s="35"/>
      <c r="FR122" s="35"/>
      <c r="FS122" s="35"/>
      <c r="FT122" s="35"/>
      <c r="FU122" s="35"/>
      <c r="FV122" s="35"/>
      <c r="FW122" s="35"/>
      <c r="FX122" s="35"/>
      <c r="FY122" s="35"/>
      <c r="FZ122" s="35"/>
      <c r="GA122" s="35"/>
      <c r="GB122" s="35"/>
      <c r="GC122" s="35"/>
      <c r="GD122" s="35"/>
      <c r="GE122" s="35"/>
      <c r="GF122" s="35"/>
      <c r="GG122" s="35"/>
      <c r="GH122" s="35"/>
      <c r="GI122" s="35"/>
      <c r="GJ122" s="35"/>
      <c r="GK122" s="35"/>
      <c r="GL122" s="35"/>
      <c r="GM122" s="35"/>
      <c r="GN122" s="35"/>
      <c r="GO122" s="35"/>
      <c r="GP122" s="35"/>
      <c r="GQ122" s="35"/>
      <c r="GR122" s="35"/>
      <c r="GS122" s="35"/>
      <c r="GT122" s="35"/>
      <c r="GU122" s="35"/>
      <c r="GV122" s="35"/>
      <c r="GW122" s="35"/>
      <c r="GX122" s="35"/>
      <c r="GY122" s="35"/>
      <c r="GZ122" s="35"/>
      <c r="HA122" s="35"/>
      <c r="HB122" s="35"/>
      <c r="HC122" s="35"/>
      <c r="HD122" s="35"/>
      <c r="HE122" s="35"/>
      <c r="HF122" s="35"/>
      <c r="HG122" s="35"/>
      <c r="HH122" s="35"/>
      <c r="HI122" s="35"/>
      <c r="HJ122" s="35"/>
      <c r="HK122" s="35"/>
      <c r="HL122" s="35"/>
      <c r="HM122" s="35"/>
      <c r="HN122" s="35"/>
      <c r="HO122" s="35"/>
      <c r="HP122" s="35"/>
      <c r="HQ122" s="35"/>
      <c r="HR122" s="35"/>
      <c r="HS122" s="35"/>
      <c r="HT122" s="35"/>
      <c r="HU122" s="35"/>
      <c r="HV122" s="35"/>
      <c r="HW122" s="35"/>
      <c r="HX122" s="35"/>
      <c r="HY122" s="35"/>
      <c r="HZ122" s="35"/>
      <c r="IA122" s="35"/>
      <c r="IB122" s="35"/>
      <c r="IC122" s="35"/>
      <c r="ID122" s="35"/>
      <c r="IE122" s="35"/>
      <c r="IF122" s="35"/>
      <c r="IG122" s="35"/>
      <c r="IH122" s="44"/>
      <c r="II122" s="44"/>
      <c r="IJ122" s="44"/>
      <c r="IK122" s="44"/>
      <c r="IL122" s="44"/>
      <c r="IM122" s="44"/>
      <c r="IN122" s="44"/>
      <c r="IO122" s="44"/>
      <c r="IP122" s="44"/>
      <c r="IQ122" s="44"/>
      <c r="IR122" s="44"/>
      <c r="IS122" s="44"/>
      <c r="IT122" s="44"/>
      <c r="IU122" s="44"/>
    </row>
    <row r="123" spans="1:255" s="3" customFormat="1" ht="14.25">
      <c r="A123" s="71"/>
      <c r="B123" s="73" t="s">
        <v>208</v>
      </c>
      <c r="C123" s="17">
        <v>2110507</v>
      </c>
      <c r="D123" s="17">
        <v>502</v>
      </c>
      <c r="E123" s="17">
        <v>302</v>
      </c>
      <c r="F123" s="17">
        <v>2001</v>
      </c>
      <c r="G123" s="24">
        <v>2859</v>
      </c>
      <c r="H123" s="25">
        <v>10</v>
      </c>
      <c r="I123" s="32"/>
      <c r="J123" s="33"/>
      <c r="K123" s="36" t="s">
        <v>209</v>
      </c>
      <c r="IH123" s="43"/>
      <c r="II123" s="43"/>
      <c r="IJ123" s="43"/>
      <c r="IK123" s="43"/>
      <c r="IL123" s="43"/>
      <c r="IM123" s="43"/>
      <c r="IN123" s="43"/>
      <c r="IO123" s="43"/>
      <c r="IP123" s="43"/>
      <c r="IQ123" s="43"/>
      <c r="IR123" s="43"/>
      <c r="IS123" s="43"/>
      <c r="IT123" s="43"/>
      <c r="IU123" s="43"/>
    </row>
    <row r="124" spans="1:255" s="3" customFormat="1" ht="14.25">
      <c r="A124" s="71"/>
      <c r="B124" s="71"/>
      <c r="C124" s="17">
        <v>2110507</v>
      </c>
      <c r="D124" s="17">
        <v>502</v>
      </c>
      <c r="E124" s="17">
        <v>302</v>
      </c>
      <c r="F124" s="17">
        <v>2001</v>
      </c>
      <c r="G124" s="24">
        <v>15</v>
      </c>
      <c r="H124" s="25">
        <v>10</v>
      </c>
      <c r="I124" s="32"/>
      <c r="J124" s="33"/>
      <c r="K124" s="46" t="s">
        <v>210</v>
      </c>
      <c r="IH124" s="43"/>
      <c r="II124" s="43"/>
      <c r="IJ124" s="43"/>
      <c r="IK124" s="43"/>
      <c r="IL124" s="43"/>
      <c r="IM124" s="43"/>
      <c r="IN124" s="43"/>
      <c r="IO124" s="43"/>
      <c r="IP124" s="43"/>
      <c r="IQ124" s="43"/>
      <c r="IR124" s="43"/>
      <c r="IS124" s="43"/>
      <c r="IT124" s="43"/>
      <c r="IU124" s="43"/>
    </row>
    <row r="125" spans="1:255" s="3" customFormat="1" ht="14.25">
      <c r="A125" s="71"/>
      <c r="B125" s="71"/>
      <c r="C125" s="17">
        <v>2110507</v>
      </c>
      <c r="D125" s="17">
        <v>502</v>
      </c>
      <c r="E125" s="17">
        <v>302</v>
      </c>
      <c r="F125" s="17">
        <v>2001</v>
      </c>
      <c r="G125" s="24">
        <v>31</v>
      </c>
      <c r="H125" s="25">
        <v>10</v>
      </c>
      <c r="I125" s="32"/>
      <c r="J125" s="33"/>
      <c r="K125" s="36" t="s">
        <v>211</v>
      </c>
      <c r="IH125" s="43"/>
      <c r="II125" s="43"/>
      <c r="IJ125" s="43"/>
      <c r="IK125" s="43"/>
      <c r="IL125" s="43"/>
      <c r="IM125" s="43"/>
      <c r="IN125" s="43"/>
      <c r="IO125" s="43"/>
      <c r="IP125" s="43"/>
      <c r="IQ125" s="43"/>
      <c r="IR125" s="43"/>
      <c r="IS125" s="43"/>
      <c r="IT125" s="43"/>
      <c r="IU125" s="43"/>
    </row>
    <row r="126" spans="1:255" s="3" customFormat="1" ht="14.25">
      <c r="A126" s="71"/>
      <c r="B126" s="72"/>
      <c r="C126" s="17">
        <v>2110507</v>
      </c>
      <c r="D126" s="17">
        <v>502</v>
      </c>
      <c r="E126" s="17">
        <v>302</v>
      </c>
      <c r="F126" s="17">
        <v>2001</v>
      </c>
      <c r="G126" s="24">
        <v>231</v>
      </c>
      <c r="H126" s="25">
        <v>10</v>
      </c>
      <c r="I126" s="32"/>
      <c r="J126" s="33"/>
      <c r="K126" s="36" t="s">
        <v>212</v>
      </c>
      <c r="IH126" s="43"/>
      <c r="II126" s="43"/>
      <c r="IJ126" s="43"/>
      <c r="IK126" s="43"/>
      <c r="IL126" s="43"/>
      <c r="IM126" s="43"/>
      <c r="IN126" s="43"/>
      <c r="IO126" s="43"/>
      <c r="IP126" s="43"/>
      <c r="IQ126" s="43"/>
      <c r="IR126" s="43"/>
      <c r="IS126" s="43"/>
      <c r="IT126" s="43"/>
      <c r="IU126" s="43"/>
    </row>
    <row r="127" spans="1:255" s="3" customFormat="1" ht="36">
      <c r="A127" s="71"/>
      <c r="B127" s="16" t="s">
        <v>213</v>
      </c>
      <c r="C127" s="17">
        <v>2110507</v>
      </c>
      <c r="D127" s="17">
        <v>502</v>
      </c>
      <c r="E127" s="17">
        <v>302</v>
      </c>
      <c r="F127" s="17">
        <v>2001</v>
      </c>
      <c r="G127" s="24">
        <v>6430</v>
      </c>
      <c r="H127" s="25">
        <f>ROUND(G127*8866/4270289,0)</f>
        <v>13</v>
      </c>
      <c r="I127" s="32">
        <v>331209.60813685064</v>
      </c>
      <c r="J127" s="33" t="s">
        <v>516</v>
      </c>
      <c r="K127" s="36" t="s">
        <v>215</v>
      </c>
      <c r="IH127" s="43"/>
      <c r="II127" s="43"/>
      <c r="IJ127" s="43"/>
      <c r="IK127" s="43"/>
      <c r="IL127" s="43"/>
      <c r="IM127" s="43"/>
      <c r="IN127" s="43"/>
      <c r="IO127" s="43"/>
      <c r="IP127" s="43"/>
      <c r="IQ127" s="43"/>
      <c r="IR127" s="43"/>
      <c r="IS127" s="43"/>
      <c r="IT127" s="43"/>
      <c r="IU127" s="43"/>
    </row>
    <row r="128" spans="1:255" s="3" customFormat="1" ht="36">
      <c r="A128" s="71"/>
      <c r="B128" s="16" t="s">
        <v>216</v>
      </c>
      <c r="C128" s="17">
        <v>2110507</v>
      </c>
      <c r="D128" s="17">
        <v>502</v>
      </c>
      <c r="E128" s="17">
        <v>302</v>
      </c>
      <c r="F128" s="17">
        <v>2001</v>
      </c>
      <c r="G128" s="24">
        <v>5939</v>
      </c>
      <c r="H128" s="25">
        <f>ROUND(G128*8866/4270289,0)</f>
        <v>12</v>
      </c>
      <c r="I128" s="32">
        <v>305918.17460727156</v>
      </c>
      <c r="J128" s="33" t="s">
        <v>516</v>
      </c>
      <c r="K128" s="36" t="s">
        <v>218</v>
      </c>
      <c r="IH128" s="43"/>
      <c r="II128" s="43"/>
      <c r="IJ128" s="43"/>
      <c r="IK128" s="43"/>
      <c r="IL128" s="43"/>
      <c r="IM128" s="43"/>
      <c r="IN128" s="43"/>
      <c r="IO128" s="43"/>
      <c r="IP128" s="43"/>
      <c r="IQ128" s="43"/>
      <c r="IR128" s="43"/>
      <c r="IS128" s="43"/>
      <c r="IT128" s="43"/>
      <c r="IU128" s="43"/>
    </row>
    <row r="129" spans="1:255" s="3" customFormat="1" ht="36">
      <c r="A129" s="71"/>
      <c r="B129" s="16" t="s">
        <v>219</v>
      </c>
      <c r="C129" s="17">
        <v>2110507</v>
      </c>
      <c r="D129" s="17">
        <v>502</v>
      </c>
      <c r="E129" s="17">
        <v>302</v>
      </c>
      <c r="F129" s="17">
        <v>2001</v>
      </c>
      <c r="G129" s="24">
        <v>52</v>
      </c>
      <c r="H129" s="25">
        <v>10</v>
      </c>
      <c r="I129" s="32">
        <v>2678.5224919309853</v>
      </c>
      <c r="J129" s="33" t="s">
        <v>516</v>
      </c>
      <c r="K129" s="36" t="s">
        <v>220</v>
      </c>
      <c r="IH129" s="43"/>
      <c r="II129" s="43"/>
      <c r="IJ129" s="43"/>
      <c r="IK129" s="43"/>
      <c r="IL129" s="43"/>
      <c r="IM129" s="43"/>
      <c r="IN129" s="43"/>
      <c r="IO129" s="43"/>
      <c r="IP129" s="43"/>
      <c r="IQ129" s="43"/>
      <c r="IR129" s="43"/>
      <c r="IS129" s="43"/>
      <c r="IT129" s="43"/>
      <c r="IU129" s="43"/>
    </row>
    <row r="130" spans="1:255" s="3" customFormat="1" ht="36">
      <c r="A130" s="71"/>
      <c r="B130" s="16" t="s">
        <v>221</v>
      </c>
      <c r="C130" s="17">
        <v>2110507</v>
      </c>
      <c r="D130" s="17">
        <v>502</v>
      </c>
      <c r="E130" s="17">
        <v>302</v>
      </c>
      <c r="F130" s="17">
        <v>2001</v>
      </c>
      <c r="G130" s="24">
        <v>901</v>
      </c>
      <c r="H130" s="25">
        <v>10</v>
      </c>
      <c r="I130" s="32">
        <v>46410.55317749649</v>
      </c>
      <c r="J130" s="33" t="s">
        <v>516</v>
      </c>
      <c r="K130" s="36" t="s">
        <v>223</v>
      </c>
      <c r="IH130" s="43"/>
      <c r="II130" s="43"/>
      <c r="IJ130" s="43"/>
      <c r="IK130" s="43"/>
      <c r="IL130" s="43"/>
      <c r="IM130" s="43"/>
      <c r="IN130" s="43"/>
      <c r="IO130" s="43"/>
      <c r="IP130" s="43"/>
      <c r="IQ130" s="43"/>
      <c r="IR130" s="43"/>
      <c r="IS130" s="43"/>
      <c r="IT130" s="43"/>
      <c r="IU130" s="43"/>
    </row>
    <row r="131" spans="1:255" s="3" customFormat="1" ht="36">
      <c r="A131" s="71"/>
      <c r="B131" s="16" t="s">
        <v>224</v>
      </c>
      <c r="C131" s="17">
        <v>2110507</v>
      </c>
      <c r="D131" s="17">
        <v>502</v>
      </c>
      <c r="E131" s="17">
        <v>302</v>
      </c>
      <c r="F131" s="17">
        <v>2001</v>
      </c>
      <c r="G131" s="24">
        <v>1618</v>
      </c>
      <c r="H131" s="25">
        <v>10</v>
      </c>
      <c r="I131" s="32">
        <v>83343.25753739105</v>
      </c>
      <c r="J131" s="33" t="s">
        <v>516</v>
      </c>
      <c r="K131" s="36" t="s">
        <v>226</v>
      </c>
      <c r="IH131" s="43"/>
      <c r="II131" s="43"/>
      <c r="IJ131" s="43"/>
      <c r="IK131" s="43"/>
      <c r="IL131" s="43"/>
      <c r="IM131" s="43"/>
      <c r="IN131" s="43"/>
      <c r="IO131" s="43"/>
      <c r="IP131" s="43"/>
      <c r="IQ131" s="43"/>
      <c r="IR131" s="43"/>
      <c r="IS131" s="43"/>
      <c r="IT131" s="43"/>
      <c r="IU131" s="43"/>
    </row>
    <row r="132" spans="1:255" s="4" customFormat="1" ht="36">
      <c r="A132" s="67"/>
      <c r="B132" s="12" t="s">
        <v>227</v>
      </c>
      <c r="C132" s="12"/>
      <c r="D132" s="12"/>
      <c r="E132" s="12"/>
      <c r="F132" s="12"/>
      <c r="G132" s="20">
        <f>SUM(G133:G136)</f>
        <v>17482</v>
      </c>
      <c r="H132" s="21">
        <f>SUM(H133:H136)</f>
        <v>57</v>
      </c>
      <c r="I132" s="32">
        <v>900498.6577680286</v>
      </c>
      <c r="J132" s="33" t="s">
        <v>516</v>
      </c>
      <c r="K132" s="38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  <c r="DU132" s="35"/>
      <c r="DV132" s="35"/>
      <c r="DW132" s="35"/>
      <c r="DX132" s="35"/>
      <c r="DY132" s="35"/>
      <c r="DZ132" s="35"/>
      <c r="EA132" s="35"/>
      <c r="EB132" s="35"/>
      <c r="EC132" s="35"/>
      <c r="ED132" s="35"/>
      <c r="EE132" s="35"/>
      <c r="EF132" s="35"/>
      <c r="EG132" s="35"/>
      <c r="EH132" s="35"/>
      <c r="EI132" s="35"/>
      <c r="EJ132" s="35"/>
      <c r="EK132" s="35"/>
      <c r="EL132" s="35"/>
      <c r="EM132" s="35"/>
      <c r="EN132" s="35"/>
      <c r="EO132" s="35"/>
      <c r="EP132" s="35"/>
      <c r="EQ132" s="35"/>
      <c r="ER132" s="35"/>
      <c r="ES132" s="35"/>
      <c r="ET132" s="35"/>
      <c r="EU132" s="35"/>
      <c r="EV132" s="35"/>
      <c r="EW132" s="35"/>
      <c r="EX132" s="35"/>
      <c r="EY132" s="35"/>
      <c r="EZ132" s="35"/>
      <c r="FA132" s="35"/>
      <c r="FB132" s="35"/>
      <c r="FC132" s="35"/>
      <c r="FD132" s="35"/>
      <c r="FE132" s="35"/>
      <c r="FF132" s="35"/>
      <c r="FG132" s="35"/>
      <c r="FH132" s="35"/>
      <c r="FI132" s="35"/>
      <c r="FJ132" s="35"/>
      <c r="FK132" s="35"/>
      <c r="FL132" s="35"/>
      <c r="FM132" s="35"/>
      <c r="FN132" s="35"/>
      <c r="FO132" s="35"/>
      <c r="FP132" s="35"/>
      <c r="FQ132" s="35"/>
      <c r="FR132" s="35"/>
      <c r="FS132" s="35"/>
      <c r="FT132" s="35"/>
      <c r="FU132" s="35"/>
      <c r="FV132" s="35"/>
      <c r="FW132" s="35"/>
      <c r="FX132" s="35"/>
      <c r="FY132" s="35"/>
      <c r="FZ132" s="35"/>
      <c r="GA132" s="35"/>
      <c r="GB132" s="35"/>
      <c r="GC132" s="35"/>
      <c r="GD132" s="35"/>
      <c r="GE132" s="35"/>
      <c r="GF132" s="35"/>
      <c r="GG132" s="35"/>
      <c r="GH132" s="35"/>
      <c r="GI132" s="35"/>
      <c r="GJ132" s="35"/>
      <c r="GK132" s="35"/>
      <c r="GL132" s="35"/>
      <c r="GM132" s="35"/>
      <c r="GN132" s="35"/>
      <c r="GO132" s="35"/>
      <c r="GP132" s="35"/>
      <c r="GQ132" s="35"/>
      <c r="GR132" s="35"/>
      <c r="GS132" s="35"/>
      <c r="GT132" s="35"/>
      <c r="GU132" s="35"/>
      <c r="GV132" s="35"/>
      <c r="GW132" s="35"/>
      <c r="GX132" s="35"/>
      <c r="GY132" s="35"/>
      <c r="GZ132" s="35"/>
      <c r="HA132" s="35"/>
      <c r="HB132" s="35"/>
      <c r="HC132" s="35"/>
      <c r="HD132" s="35"/>
      <c r="HE132" s="35"/>
      <c r="HF132" s="35"/>
      <c r="HG132" s="35"/>
      <c r="HH132" s="35"/>
      <c r="HI132" s="35"/>
      <c r="HJ132" s="35"/>
      <c r="HK132" s="35"/>
      <c r="HL132" s="35"/>
      <c r="HM132" s="35"/>
      <c r="HN132" s="35"/>
      <c r="HO132" s="35"/>
      <c r="HP132" s="35"/>
      <c r="HQ132" s="35"/>
      <c r="HR132" s="35"/>
      <c r="HS132" s="35"/>
      <c r="HT132" s="35"/>
      <c r="HU132" s="35"/>
      <c r="HV132" s="35"/>
      <c r="HW132" s="35"/>
      <c r="HX132" s="35"/>
      <c r="HY132" s="35"/>
      <c r="HZ132" s="35"/>
      <c r="IA132" s="35"/>
      <c r="IB132" s="35"/>
      <c r="IC132" s="35"/>
      <c r="ID132" s="35"/>
      <c r="IE132" s="35"/>
      <c r="IF132" s="35"/>
      <c r="IG132" s="35"/>
      <c r="IH132" s="44"/>
      <c r="II132" s="44"/>
      <c r="IJ132" s="44"/>
      <c r="IK132" s="44"/>
      <c r="IL132" s="44"/>
      <c r="IM132" s="44"/>
      <c r="IN132" s="44"/>
      <c r="IO132" s="44"/>
      <c r="IP132" s="44"/>
      <c r="IQ132" s="44"/>
      <c r="IR132" s="44"/>
      <c r="IS132" s="44"/>
      <c r="IT132" s="44"/>
      <c r="IU132" s="44"/>
    </row>
    <row r="133" spans="1:255" s="3" customFormat="1" ht="14.25">
      <c r="A133" s="71"/>
      <c r="B133" s="73" t="s">
        <v>229</v>
      </c>
      <c r="C133" s="17">
        <v>2110507</v>
      </c>
      <c r="D133" s="17">
        <v>502</v>
      </c>
      <c r="E133" s="17">
        <v>302</v>
      </c>
      <c r="F133" s="17">
        <v>2001</v>
      </c>
      <c r="G133" s="24">
        <v>12881</v>
      </c>
      <c r="H133" s="25">
        <f>ROUND(G133*8866/4270289,0)</f>
        <v>27</v>
      </c>
      <c r="I133" s="32"/>
      <c r="J133" s="33"/>
      <c r="K133" s="36" t="s">
        <v>230</v>
      </c>
      <c r="IH133" s="43"/>
      <c r="II133" s="43"/>
      <c r="IJ133" s="43"/>
      <c r="IK133" s="43"/>
      <c r="IL133" s="43"/>
      <c r="IM133" s="43"/>
      <c r="IN133" s="43"/>
      <c r="IO133" s="43"/>
      <c r="IP133" s="43"/>
      <c r="IQ133" s="43"/>
      <c r="IR133" s="43"/>
      <c r="IS133" s="43"/>
      <c r="IT133" s="43"/>
      <c r="IU133" s="43"/>
    </row>
    <row r="134" spans="1:255" s="3" customFormat="1" ht="14.25">
      <c r="A134" s="71"/>
      <c r="B134" s="71"/>
      <c r="C134" s="17">
        <v>2110507</v>
      </c>
      <c r="D134" s="17">
        <v>502</v>
      </c>
      <c r="E134" s="17">
        <v>302</v>
      </c>
      <c r="F134" s="17">
        <v>2001</v>
      </c>
      <c r="G134" s="24">
        <v>1583</v>
      </c>
      <c r="H134" s="25">
        <v>10</v>
      </c>
      <c r="I134" s="32"/>
      <c r="J134" s="33"/>
      <c r="K134" s="36" t="s">
        <v>231</v>
      </c>
      <c r="IH134" s="43"/>
      <c r="II134" s="43"/>
      <c r="IJ134" s="43"/>
      <c r="IK134" s="43"/>
      <c r="IL134" s="43"/>
      <c r="IM134" s="43"/>
      <c r="IN134" s="43"/>
      <c r="IO134" s="43"/>
      <c r="IP134" s="43"/>
      <c r="IQ134" s="43"/>
      <c r="IR134" s="43"/>
      <c r="IS134" s="43"/>
      <c r="IT134" s="43"/>
      <c r="IU134" s="43"/>
    </row>
    <row r="135" spans="1:255" s="3" customFormat="1" ht="14.25">
      <c r="A135" s="71"/>
      <c r="B135" s="71"/>
      <c r="C135" s="17">
        <v>2110507</v>
      </c>
      <c r="D135" s="17">
        <v>502</v>
      </c>
      <c r="E135" s="17">
        <v>302</v>
      </c>
      <c r="F135" s="17">
        <v>2001</v>
      </c>
      <c r="G135" s="24">
        <v>222</v>
      </c>
      <c r="H135" s="25">
        <v>10</v>
      </c>
      <c r="I135" s="32"/>
      <c r="J135" s="33"/>
      <c r="K135" s="36" t="s">
        <v>232</v>
      </c>
      <c r="IH135" s="43"/>
      <c r="II135" s="43"/>
      <c r="IJ135" s="43"/>
      <c r="IK135" s="43"/>
      <c r="IL135" s="43"/>
      <c r="IM135" s="43"/>
      <c r="IN135" s="43"/>
      <c r="IO135" s="43"/>
      <c r="IP135" s="43"/>
      <c r="IQ135" s="43"/>
      <c r="IR135" s="43"/>
      <c r="IS135" s="43"/>
      <c r="IT135" s="43"/>
      <c r="IU135" s="43"/>
    </row>
    <row r="136" spans="1:255" s="3" customFormat="1" ht="14.25">
      <c r="A136" s="71"/>
      <c r="B136" s="72"/>
      <c r="C136" s="17">
        <v>2110507</v>
      </c>
      <c r="D136" s="17">
        <v>502</v>
      </c>
      <c r="E136" s="17">
        <v>302</v>
      </c>
      <c r="F136" s="17">
        <v>2001</v>
      </c>
      <c r="G136" s="24">
        <v>2796</v>
      </c>
      <c r="H136" s="25">
        <v>10</v>
      </c>
      <c r="I136" s="32"/>
      <c r="J136" s="33"/>
      <c r="K136" s="36" t="s">
        <v>233</v>
      </c>
      <c r="IH136" s="43"/>
      <c r="II136" s="43"/>
      <c r="IJ136" s="43"/>
      <c r="IK136" s="43"/>
      <c r="IL136" s="43"/>
      <c r="IM136" s="43"/>
      <c r="IN136" s="43"/>
      <c r="IO136" s="43"/>
      <c r="IP136" s="43"/>
      <c r="IQ136" s="43"/>
      <c r="IR136" s="43"/>
      <c r="IS136" s="43"/>
      <c r="IT136" s="43"/>
      <c r="IU136" s="43"/>
    </row>
    <row r="137" spans="1:255" s="4" customFormat="1" ht="36">
      <c r="A137" s="67"/>
      <c r="B137" s="12" t="s">
        <v>234</v>
      </c>
      <c r="C137" s="12"/>
      <c r="D137" s="12"/>
      <c r="E137" s="12"/>
      <c r="F137" s="12"/>
      <c r="G137" s="20">
        <f>SUM(G138:G143)</f>
        <v>42796</v>
      </c>
      <c r="H137" s="21">
        <f>SUM(H138:H143)</f>
        <v>122</v>
      </c>
      <c r="I137" s="32">
        <v>2204424.0108592007</v>
      </c>
      <c r="J137" s="33" t="s">
        <v>516</v>
      </c>
      <c r="K137" s="38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5"/>
      <c r="EV137" s="35"/>
      <c r="EW137" s="35"/>
      <c r="EX137" s="35"/>
      <c r="EY137" s="35"/>
      <c r="EZ137" s="35"/>
      <c r="FA137" s="35"/>
      <c r="FB137" s="35"/>
      <c r="FC137" s="35"/>
      <c r="FD137" s="35"/>
      <c r="FE137" s="35"/>
      <c r="FF137" s="35"/>
      <c r="FG137" s="35"/>
      <c r="FH137" s="35"/>
      <c r="FI137" s="35"/>
      <c r="FJ137" s="35"/>
      <c r="FK137" s="35"/>
      <c r="FL137" s="35"/>
      <c r="FM137" s="35"/>
      <c r="FN137" s="35"/>
      <c r="FO137" s="35"/>
      <c r="FP137" s="35"/>
      <c r="FQ137" s="35"/>
      <c r="FR137" s="35"/>
      <c r="FS137" s="35"/>
      <c r="FT137" s="35"/>
      <c r="FU137" s="35"/>
      <c r="FV137" s="35"/>
      <c r="FW137" s="35"/>
      <c r="FX137" s="35"/>
      <c r="FY137" s="35"/>
      <c r="FZ137" s="35"/>
      <c r="GA137" s="35"/>
      <c r="GB137" s="35"/>
      <c r="GC137" s="35"/>
      <c r="GD137" s="35"/>
      <c r="GE137" s="35"/>
      <c r="GF137" s="35"/>
      <c r="GG137" s="35"/>
      <c r="GH137" s="35"/>
      <c r="GI137" s="35"/>
      <c r="GJ137" s="35"/>
      <c r="GK137" s="35"/>
      <c r="GL137" s="35"/>
      <c r="GM137" s="35"/>
      <c r="GN137" s="35"/>
      <c r="GO137" s="35"/>
      <c r="GP137" s="35"/>
      <c r="GQ137" s="35"/>
      <c r="GR137" s="35"/>
      <c r="GS137" s="35"/>
      <c r="GT137" s="35"/>
      <c r="GU137" s="35"/>
      <c r="GV137" s="35"/>
      <c r="GW137" s="35"/>
      <c r="GX137" s="35"/>
      <c r="GY137" s="35"/>
      <c r="GZ137" s="35"/>
      <c r="HA137" s="35"/>
      <c r="HB137" s="35"/>
      <c r="HC137" s="35"/>
      <c r="HD137" s="35"/>
      <c r="HE137" s="35"/>
      <c r="HF137" s="35"/>
      <c r="HG137" s="35"/>
      <c r="HH137" s="35"/>
      <c r="HI137" s="35"/>
      <c r="HJ137" s="35"/>
      <c r="HK137" s="35"/>
      <c r="HL137" s="35"/>
      <c r="HM137" s="35"/>
      <c r="HN137" s="35"/>
      <c r="HO137" s="35"/>
      <c r="HP137" s="35"/>
      <c r="HQ137" s="35"/>
      <c r="HR137" s="35"/>
      <c r="HS137" s="35"/>
      <c r="HT137" s="35"/>
      <c r="HU137" s="35"/>
      <c r="HV137" s="35"/>
      <c r="HW137" s="35"/>
      <c r="HX137" s="35"/>
      <c r="HY137" s="35"/>
      <c r="HZ137" s="35"/>
      <c r="IA137" s="35"/>
      <c r="IB137" s="35"/>
      <c r="IC137" s="35"/>
      <c r="ID137" s="35"/>
      <c r="IE137" s="35"/>
      <c r="IF137" s="35"/>
      <c r="IG137" s="35"/>
      <c r="IH137" s="44"/>
      <c r="II137" s="44"/>
      <c r="IJ137" s="44"/>
      <c r="IK137" s="44"/>
      <c r="IL137" s="44"/>
      <c r="IM137" s="44"/>
      <c r="IN137" s="44"/>
      <c r="IO137" s="44"/>
      <c r="IP137" s="44"/>
      <c r="IQ137" s="44"/>
      <c r="IR137" s="44"/>
      <c r="IS137" s="44"/>
      <c r="IT137" s="44"/>
      <c r="IU137" s="44"/>
    </row>
    <row r="138" spans="1:255" s="3" customFormat="1" ht="14.25">
      <c r="A138" s="71"/>
      <c r="B138" s="73" t="s">
        <v>236</v>
      </c>
      <c r="C138" s="17">
        <v>2110507</v>
      </c>
      <c r="D138" s="17">
        <v>502</v>
      </c>
      <c r="E138" s="17">
        <v>302</v>
      </c>
      <c r="F138" s="17">
        <v>2001</v>
      </c>
      <c r="G138" s="24">
        <v>9588</v>
      </c>
      <c r="H138" s="25">
        <f>ROUND(G138*8866/4270289,0)</f>
        <v>20</v>
      </c>
      <c r="I138" s="32"/>
      <c r="J138" s="33"/>
      <c r="K138" s="16" t="s">
        <v>237</v>
      </c>
      <c r="IH138" s="43"/>
      <c r="II138" s="43"/>
      <c r="IJ138" s="43"/>
      <c r="IK138" s="43"/>
      <c r="IL138" s="43"/>
      <c r="IM138" s="43"/>
      <c r="IN138" s="43"/>
      <c r="IO138" s="43"/>
      <c r="IP138" s="43"/>
      <c r="IQ138" s="43"/>
      <c r="IR138" s="43"/>
      <c r="IS138" s="43"/>
      <c r="IT138" s="43"/>
      <c r="IU138" s="43"/>
    </row>
    <row r="139" spans="1:255" s="3" customFormat="1" ht="14.25">
      <c r="A139" s="71"/>
      <c r="B139" s="71"/>
      <c r="C139" s="17">
        <v>2110507</v>
      </c>
      <c r="D139" s="17">
        <v>502</v>
      </c>
      <c r="E139" s="17">
        <v>302</v>
      </c>
      <c r="F139" s="17">
        <v>2001</v>
      </c>
      <c r="G139" s="24">
        <v>391</v>
      </c>
      <c r="H139" s="25">
        <v>10</v>
      </c>
      <c r="I139" s="32"/>
      <c r="J139" s="33"/>
      <c r="K139" s="36" t="s">
        <v>238</v>
      </c>
      <c r="IH139" s="43"/>
      <c r="II139" s="43"/>
      <c r="IJ139" s="43"/>
      <c r="IK139" s="43"/>
      <c r="IL139" s="43"/>
      <c r="IM139" s="43"/>
      <c r="IN139" s="43"/>
      <c r="IO139" s="43"/>
      <c r="IP139" s="43"/>
      <c r="IQ139" s="43"/>
      <c r="IR139" s="43"/>
      <c r="IS139" s="43"/>
      <c r="IT139" s="43"/>
      <c r="IU139" s="43"/>
    </row>
    <row r="140" spans="1:255" s="3" customFormat="1" ht="14.25">
      <c r="A140" s="71"/>
      <c r="B140" s="71"/>
      <c r="C140" s="17">
        <v>2110507</v>
      </c>
      <c r="D140" s="17">
        <v>502</v>
      </c>
      <c r="E140" s="17">
        <v>302</v>
      </c>
      <c r="F140" s="17">
        <v>2001</v>
      </c>
      <c r="G140" s="24">
        <v>1117</v>
      </c>
      <c r="H140" s="25">
        <v>10</v>
      </c>
      <c r="I140" s="32"/>
      <c r="J140" s="33"/>
      <c r="K140" s="36" t="s">
        <v>239</v>
      </c>
      <c r="IH140" s="43"/>
      <c r="II140" s="43"/>
      <c r="IJ140" s="43"/>
      <c r="IK140" s="43"/>
      <c r="IL140" s="43"/>
      <c r="IM140" s="43"/>
      <c r="IN140" s="43"/>
      <c r="IO140" s="43"/>
      <c r="IP140" s="43"/>
      <c r="IQ140" s="43"/>
      <c r="IR140" s="43"/>
      <c r="IS140" s="43"/>
      <c r="IT140" s="43"/>
      <c r="IU140" s="43"/>
    </row>
    <row r="141" spans="1:255" s="3" customFormat="1" ht="14.25">
      <c r="A141" s="71"/>
      <c r="B141" s="71"/>
      <c r="C141" s="17">
        <v>2110507</v>
      </c>
      <c r="D141" s="17">
        <v>502</v>
      </c>
      <c r="E141" s="17">
        <v>302</v>
      </c>
      <c r="F141" s="17">
        <v>2001</v>
      </c>
      <c r="G141" s="24">
        <v>312</v>
      </c>
      <c r="H141" s="25">
        <v>10</v>
      </c>
      <c r="I141" s="32"/>
      <c r="J141" s="33"/>
      <c r="K141" s="36" t="s">
        <v>240</v>
      </c>
      <c r="IH141" s="43"/>
      <c r="II141" s="43"/>
      <c r="IJ141" s="43"/>
      <c r="IK141" s="43"/>
      <c r="IL141" s="43"/>
      <c r="IM141" s="43"/>
      <c r="IN141" s="43"/>
      <c r="IO141" s="43"/>
      <c r="IP141" s="43"/>
      <c r="IQ141" s="43"/>
      <c r="IR141" s="43"/>
      <c r="IS141" s="43"/>
      <c r="IT141" s="43"/>
      <c r="IU141" s="43"/>
    </row>
    <row r="142" spans="1:255" s="3" customFormat="1" ht="14.25">
      <c r="A142" s="71"/>
      <c r="B142" s="71"/>
      <c r="C142" s="17">
        <v>2110507</v>
      </c>
      <c r="D142" s="17">
        <v>502</v>
      </c>
      <c r="E142" s="17">
        <v>302</v>
      </c>
      <c r="F142" s="17">
        <v>2001</v>
      </c>
      <c r="G142" s="24">
        <v>1308</v>
      </c>
      <c r="H142" s="25">
        <v>10</v>
      </c>
      <c r="I142" s="32"/>
      <c r="J142" s="33"/>
      <c r="K142" s="36" t="s">
        <v>241</v>
      </c>
      <c r="IH142" s="43"/>
      <c r="II142" s="43"/>
      <c r="IJ142" s="43"/>
      <c r="IK142" s="43"/>
      <c r="IL142" s="43"/>
      <c r="IM142" s="43"/>
      <c r="IN142" s="43"/>
      <c r="IO142" s="43"/>
      <c r="IP142" s="43"/>
      <c r="IQ142" s="43"/>
      <c r="IR142" s="43"/>
      <c r="IS142" s="43"/>
      <c r="IT142" s="43"/>
      <c r="IU142" s="43"/>
    </row>
    <row r="143" spans="1:255" s="3" customFormat="1" ht="14.25">
      <c r="A143" s="72"/>
      <c r="B143" s="72"/>
      <c r="C143" s="17">
        <v>2110507</v>
      </c>
      <c r="D143" s="17">
        <v>502</v>
      </c>
      <c r="E143" s="17">
        <v>302</v>
      </c>
      <c r="F143" s="17">
        <v>2001</v>
      </c>
      <c r="G143" s="24">
        <v>30080</v>
      </c>
      <c r="H143" s="25">
        <f>ROUND(G143*8866/4270289,0)</f>
        <v>62</v>
      </c>
      <c r="I143" s="32"/>
      <c r="J143" s="33"/>
      <c r="K143" s="36" t="s">
        <v>242</v>
      </c>
      <c r="IH143" s="43"/>
      <c r="II143" s="43"/>
      <c r="IJ143" s="43"/>
      <c r="IK143" s="43"/>
      <c r="IL143" s="43"/>
      <c r="IM143" s="43"/>
      <c r="IN143" s="43"/>
      <c r="IO143" s="43"/>
      <c r="IP143" s="43"/>
      <c r="IQ143" s="43"/>
      <c r="IR143" s="43"/>
      <c r="IS143" s="43"/>
      <c r="IT143" s="43"/>
      <c r="IU143" s="43"/>
    </row>
    <row r="144" spans="1:255" s="4" customFormat="1" ht="14.25">
      <c r="A144" s="66" t="s">
        <v>243</v>
      </c>
      <c r="B144" s="12" t="s">
        <v>244</v>
      </c>
      <c r="C144" s="18"/>
      <c r="D144" s="18"/>
      <c r="E144" s="18"/>
      <c r="F144" s="18"/>
      <c r="G144" s="19">
        <f>G145+G146+G151+G155+G158</f>
        <v>204101</v>
      </c>
      <c r="H144" s="26">
        <f>H145+H146+H151+H155+H158</f>
        <v>444</v>
      </c>
      <c r="I144" s="32"/>
      <c r="J144" s="39"/>
      <c r="K144" s="38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35"/>
      <c r="DA144" s="35"/>
      <c r="DB144" s="35"/>
      <c r="DC144" s="35"/>
      <c r="DD144" s="35"/>
      <c r="DE144" s="35"/>
      <c r="DF144" s="35"/>
      <c r="DG144" s="35"/>
      <c r="DH144" s="35"/>
      <c r="DI144" s="35"/>
      <c r="DJ144" s="35"/>
      <c r="DK144" s="35"/>
      <c r="DL144" s="35"/>
      <c r="DM144" s="35"/>
      <c r="DN144" s="35"/>
      <c r="DO144" s="35"/>
      <c r="DP144" s="35"/>
      <c r="DQ144" s="35"/>
      <c r="DR144" s="35"/>
      <c r="DS144" s="35"/>
      <c r="DT144" s="35"/>
      <c r="DU144" s="35"/>
      <c r="DV144" s="35"/>
      <c r="DW144" s="35"/>
      <c r="DX144" s="35"/>
      <c r="DY144" s="35"/>
      <c r="DZ144" s="35"/>
      <c r="EA144" s="35"/>
      <c r="EB144" s="35"/>
      <c r="EC144" s="35"/>
      <c r="ED144" s="35"/>
      <c r="EE144" s="35"/>
      <c r="EF144" s="35"/>
      <c r="EG144" s="35"/>
      <c r="EH144" s="35"/>
      <c r="EI144" s="35"/>
      <c r="EJ144" s="35"/>
      <c r="EK144" s="35"/>
      <c r="EL144" s="35"/>
      <c r="EM144" s="35"/>
      <c r="EN144" s="35"/>
      <c r="EO144" s="35"/>
      <c r="EP144" s="35"/>
      <c r="EQ144" s="35"/>
      <c r="ER144" s="35"/>
      <c r="ES144" s="35"/>
      <c r="ET144" s="35"/>
      <c r="EU144" s="35"/>
      <c r="EV144" s="35"/>
      <c r="EW144" s="35"/>
      <c r="EX144" s="35"/>
      <c r="EY144" s="35"/>
      <c r="EZ144" s="35"/>
      <c r="FA144" s="35"/>
      <c r="FB144" s="35"/>
      <c r="FC144" s="35"/>
      <c r="FD144" s="35"/>
      <c r="FE144" s="35"/>
      <c r="FF144" s="35"/>
      <c r="FG144" s="35"/>
      <c r="FH144" s="35"/>
      <c r="FI144" s="35"/>
      <c r="FJ144" s="35"/>
      <c r="FK144" s="35"/>
      <c r="FL144" s="35"/>
      <c r="FM144" s="35"/>
      <c r="FN144" s="35"/>
      <c r="FO144" s="35"/>
      <c r="FP144" s="35"/>
      <c r="FQ144" s="35"/>
      <c r="FR144" s="35"/>
      <c r="FS144" s="35"/>
      <c r="FT144" s="35"/>
      <c r="FU144" s="35"/>
      <c r="FV144" s="35"/>
      <c r="FW144" s="35"/>
      <c r="FX144" s="35"/>
      <c r="FY144" s="35"/>
      <c r="FZ144" s="35"/>
      <c r="GA144" s="35"/>
      <c r="GB144" s="35"/>
      <c r="GC144" s="35"/>
      <c r="GD144" s="35"/>
      <c r="GE144" s="35"/>
      <c r="GF144" s="35"/>
      <c r="GG144" s="35"/>
      <c r="GH144" s="35"/>
      <c r="GI144" s="35"/>
      <c r="GJ144" s="35"/>
      <c r="GK144" s="35"/>
      <c r="GL144" s="35"/>
      <c r="GM144" s="35"/>
      <c r="GN144" s="35"/>
      <c r="GO144" s="35"/>
      <c r="GP144" s="35"/>
      <c r="GQ144" s="35"/>
      <c r="GR144" s="35"/>
      <c r="GS144" s="35"/>
      <c r="GT144" s="35"/>
      <c r="GU144" s="35"/>
      <c r="GV144" s="35"/>
      <c r="GW144" s="35"/>
      <c r="GX144" s="35"/>
      <c r="GY144" s="35"/>
      <c r="GZ144" s="35"/>
      <c r="HA144" s="35"/>
      <c r="HB144" s="35"/>
      <c r="HC144" s="35"/>
      <c r="HD144" s="35"/>
      <c r="HE144" s="35"/>
      <c r="HF144" s="35"/>
      <c r="HG144" s="35"/>
      <c r="HH144" s="35"/>
      <c r="HI144" s="35"/>
      <c r="HJ144" s="35"/>
      <c r="HK144" s="35"/>
      <c r="HL144" s="35"/>
      <c r="HM144" s="35"/>
      <c r="HN144" s="35"/>
      <c r="HO144" s="35"/>
      <c r="HP144" s="35"/>
      <c r="HQ144" s="35"/>
      <c r="HR144" s="35"/>
      <c r="HS144" s="35"/>
      <c r="HT144" s="35"/>
      <c r="HU144" s="35"/>
      <c r="HV144" s="35"/>
      <c r="HW144" s="35"/>
      <c r="HX144" s="35"/>
      <c r="HY144" s="35"/>
      <c r="HZ144" s="35"/>
      <c r="IA144" s="35"/>
      <c r="IB144" s="35"/>
      <c r="IC144" s="35"/>
      <c r="ID144" s="35"/>
      <c r="IE144" s="35"/>
      <c r="IF144" s="35"/>
      <c r="IG144" s="35"/>
      <c r="IH144" s="44"/>
      <c r="II144" s="44"/>
      <c r="IJ144" s="44"/>
      <c r="IK144" s="44"/>
      <c r="IL144" s="44"/>
      <c r="IM144" s="44"/>
      <c r="IN144" s="44"/>
      <c r="IO144" s="44"/>
      <c r="IP144" s="44"/>
      <c r="IQ144" s="44"/>
      <c r="IR144" s="44"/>
      <c r="IS144" s="44"/>
      <c r="IT144" s="44"/>
      <c r="IU144" s="44"/>
    </row>
    <row r="145" spans="1:255" s="3" customFormat="1" ht="36">
      <c r="A145" s="71"/>
      <c r="B145" s="16" t="s">
        <v>245</v>
      </c>
      <c r="C145" s="17">
        <v>2110507</v>
      </c>
      <c r="D145" s="17">
        <v>502</v>
      </c>
      <c r="E145" s="17">
        <v>302</v>
      </c>
      <c r="F145" s="17">
        <v>2001</v>
      </c>
      <c r="G145" s="24">
        <v>4</v>
      </c>
      <c r="H145" s="25">
        <v>10</v>
      </c>
      <c r="I145" s="32">
        <v>206.04019168699887</v>
      </c>
      <c r="J145" s="33" t="s">
        <v>516</v>
      </c>
      <c r="K145" s="22" t="s">
        <v>247</v>
      </c>
      <c r="IH145" s="43"/>
      <c r="II145" s="43"/>
      <c r="IJ145" s="43"/>
      <c r="IK145" s="43"/>
      <c r="IL145" s="43"/>
      <c r="IM145" s="43"/>
      <c r="IN145" s="43"/>
      <c r="IO145" s="43"/>
      <c r="IP145" s="43"/>
      <c r="IQ145" s="43"/>
      <c r="IR145" s="43"/>
      <c r="IS145" s="43"/>
      <c r="IT145" s="43"/>
      <c r="IU145" s="43"/>
    </row>
    <row r="146" spans="1:255" s="4" customFormat="1" ht="36">
      <c r="A146" s="67"/>
      <c r="B146" s="12" t="s">
        <v>248</v>
      </c>
      <c r="C146" s="12"/>
      <c r="D146" s="12"/>
      <c r="E146" s="12"/>
      <c r="F146" s="12"/>
      <c r="G146" s="20">
        <f>SUM(G147:G150)</f>
        <v>34433</v>
      </c>
      <c r="H146" s="21">
        <f>SUM(H147:H150)</f>
        <v>72</v>
      </c>
      <c r="I146" s="32">
        <v>1773645.4800896079</v>
      </c>
      <c r="J146" s="33" t="s">
        <v>516</v>
      </c>
      <c r="K146" s="38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35"/>
      <c r="DO146" s="35"/>
      <c r="DP146" s="35"/>
      <c r="DQ146" s="35"/>
      <c r="DR146" s="35"/>
      <c r="DS146" s="35"/>
      <c r="DT146" s="35"/>
      <c r="DU146" s="35"/>
      <c r="DV146" s="35"/>
      <c r="DW146" s="35"/>
      <c r="DX146" s="35"/>
      <c r="DY146" s="35"/>
      <c r="DZ146" s="35"/>
      <c r="EA146" s="35"/>
      <c r="EB146" s="35"/>
      <c r="EC146" s="35"/>
      <c r="ED146" s="35"/>
      <c r="EE146" s="35"/>
      <c r="EF146" s="35"/>
      <c r="EG146" s="35"/>
      <c r="EH146" s="35"/>
      <c r="EI146" s="35"/>
      <c r="EJ146" s="35"/>
      <c r="EK146" s="35"/>
      <c r="EL146" s="35"/>
      <c r="EM146" s="35"/>
      <c r="EN146" s="35"/>
      <c r="EO146" s="35"/>
      <c r="EP146" s="35"/>
      <c r="EQ146" s="35"/>
      <c r="ER146" s="35"/>
      <c r="ES146" s="35"/>
      <c r="ET146" s="35"/>
      <c r="EU146" s="35"/>
      <c r="EV146" s="35"/>
      <c r="EW146" s="35"/>
      <c r="EX146" s="35"/>
      <c r="EY146" s="35"/>
      <c r="EZ146" s="35"/>
      <c r="FA146" s="35"/>
      <c r="FB146" s="35"/>
      <c r="FC146" s="35"/>
      <c r="FD146" s="35"/>
      <c r="FE146" s="35"/>
      <c r="FF146" s="35"/>
      <c r="FG146" s="35"/>
      <c r="FH146" s="35"/>
      <c r="FI146" s="35"/>
      <c r="FJ146" s="35"/>
      <c r="FK146" s="35"/>
      <c r="FL146" s="35"/>
      <c r="FM146" s="35"/>
      <c r="FN146" s="35"/>
      <c r="FO146" s="35"/>
      <c r="FP146" s="35"/>
      <c r="FQ146" s="35"/>
      <c r="FR146" s="35"/>
      <c r="FS146" s="35"/>
      <c r="FT146" s="35"/>
      <c r="FU146" s="35"/>
      <c r="FV146" s="35"/>
      <c r="FW146" s="35"/>
      <c r="FX146" s="35"/>
      <c r="FY146" s="35"/>
      <c r="FZ146" s="35"/>
      <c r="GA146" s="35"/>
      <c r="GB146" s="35"/>
      <c r="GC146" s="35"/>
      <c r="GD146" s="35"/>
      <c r="GE146" s="35"/>
      <c r="GF146" s="35"/>
      <c r="GG146" s="35"/>
      <c r="GH146" s="35"/>
      <c r="GI146" s="35"/>
      <c r="GJ146" s="35"/>
      <c r="GK146" s="35"/>
      <c r="GL146" s="35"/>
      <c r="GM146" s="35"/>
      <c r="GN146" s="35"/>
      <c r="GO146" s="35"/>
      <c r="GP146" s="35"/>
      <c r="GQ146" s="35"/>
      <c r="GR146" s="35"/>
      <c r="GS146" s="35"/>
      <c r="GT146" s="35"/>
      <c r="GU146" s="35"/>
      <c r="GV146" s="35"/>
      <c r="GW146" s="35"/>
      <c r="GX146" s="35"/>
      <c r="GY146" s="35"/>
      <c r="GZ146" s="35"/>
      <c r="HA146" s="35"/>
      <c r="HB146" s="35"/>
      <c r="HC146" s="35"/>
      <c r="HD146" s="35"/>
      <c r="HE146" s="35"/>
      <c r="HF146" s="35"/>
      <c r="HG146" s="35"/>
      <c r="HH146" s="35"/>
      <c r="HI146" s="35"/>
      <c r="HJ146" s="35"/>
      <c r="HK146" s="35"/>
      <c r="HL146" s="35"/>
      <c r="HM146" s="35"/>
      <c r="HN146" s="35"/>
      <c r="HO146" s="35"/>
      <c r="HP146" s="35"/>
      <c r="HQ146" s="35"/>
      <c r="HR146" s="35"/>
      <c r="HS146" s="35"/>
      <c r="HT146" s="35"/>
      <c r="HU146" s="35"/>
      <c r="HV146" s="35"/>
      <c r="HW146" s="35"/>
      <c r="HX146" s="35"/>
      <c r="HY146" s="35"/>
      <c r="HZ146" s="35"/>
      <c r="IA146" s="35"/>
      <c r="IB146" s="35"/>
      <c r="IC146" s="35"/>
      <c r="ID146" s="35"/>
      <c r="IE146" s="35"/>
      <c r="IF146" s="35"/>
      <c r="IG146" s="35"/>
      <c r="IH146" s="44"/>
      <c r="II146" s="44"/>
      <c r="IJ146" s="44"/>
      <c r="IK146" s="44"/>
      <c r="IL146" s="44"/>
      <c r="IM146" s="44"/>
      <c r="IN146" s="44"/>
      <c r="IO146" s="44"/>
      <c r="IP146" s="44"/>
      <c r="IQ146" s="44"/>
      <c r="IR146" s="44"/>
      <c r="IS146" s="44"/>
      <c r="IT146" s="44"/>
      <c r="IU146" s="44"/>
    </row>
    <row r="147" spans="1:255" s="3" customFormat="1" ht="14.25">
      <c r="A147" s="71"/>
      <c r="B147" s="73" t="s">
        <v>250</v>
      </c>
      <c r="C147" s="17">
        <v>2110507</v>
      </c>
      <c r="D147" s="17">
        <v>502</v>
      </c>
      <c r="E147" s="17">
        <v>302</v>
      </c>
      <c r="F147" s="17">
        <v>2001</v>
      </c>
      <c r="G147" s="24">
        <v>4419</v>
      </c>
      <c r="H147" s="25">
        <f>ROUND(G147*9787/4397377,0)</f>
        <v>10</v>
      </c>
      <c r="I147" s="32"/>
      <c r="J147" s="33"/>
      <c r="K147" s="36" t="s">
        <v>251</v>
      </c>
      <c r="IH147" s="43"/>
      <c r="II147" s="43"/>
      <c r="IJ147" s="43"/>
      <c r="IK147" s="43"/>
      <c r="IL147" s="43"/>
      <c r="IM147" s="43"/>
      <c r="IN147" s="43"/>
      <c r="IO147" s="43"/>
      <c r="IP147" s="43"/>
      <c r="IQ147" s="43"/>
      <c r="IR147" s="43"/>
      <c r="IS147" s="43"/>
      <c r="IT147" s="43"/>
      <c r="IU147" s="43"/>
    </row>
    <row r="148" spans="1:255" s="3" customFormat="1" ht="14.25">
      <c r="A148" s="71"/>
      <c r="B148" s="71"/>
      <c r="C148" s="17">
        <v>2110507</v>
      </c>
      <c r="D148" s="17">
        <v>502</v>
      </c>
      <c r="E148" s="17">
        <v>302</v>
      </c>
      <c r="F148" s="17">
        <v>2001</v>
      </c>
      <c r="G148" s="24">
        <v>6947</v>
      </c>
      <c r="H148" s="25">
        <f>ROUND(G148*8866/4270289,0)</f>
        <v>14</v>
      </c>
      <c r="I148" s="32"/>
      <c r="J148" s="33"/>
      <c r="K148" s="36" t="s">
        <v>252</v>
      </c>
      <c r="IH148" s="43"/>
      <c r="II148" s="43"/>
      <c r="IJ148" s="43"/>
      <c r="IK148" s="43"/>
      <c r="IL148" s="43"/>
      <c r="IM148" s="43"/>
      <c r="IN148" s="43"/>
      <c r="IO148" s="43"/>
      <c r="IP148" s="43"/>
      <c r="IQ148" s="43"/>
      <c r="IR148" s="43"/>
      <c r="IS148" s="43"/>
      <c r="IT148" s="43"/>
      <c r="IU148" s="43"/>
    </row>
    <row r="149" spans="1:255" s="3" customFormat="1" ht="14.25">
      <c r="A149" s="71"/>
      <c r="B149" s="71"/>
      <c r="C149" s="17">
        <v>2110507</v>
      </c>
      <c r="D149" s="17">
        <v>502</v>
      </c>
      <c r="E149" s="17">
        <v>302</v>
      </c>
      <c r="F149" s="17">
        <v>2001</v>
      </c>
      <c r="G149" s="24">
        <v>8271</v>
      </c>
      <c r="H149" s="25">
        <f>ROUND(G149*8866/4270289,0)</f>
        <v>17</v>
      </c>
      <c r="I149" s="32"/>
      <c r="J149" s="33"/>
      <c r="K149" s="36" t="s">
        <v>253</v>
      </c>
      <c r="IH149" s="43"/>
      <c r="II149" s="43"/>
      <c r="IJ149" s="43"/>
      <c r="IK149" s="43"/>
      <c r="IL149" s="43"/>
      <c r="IM149" s="43"/>
      <c r="IN149" s="43"/>
      <c r="IO149" s="43"/>
      <c r="IP149" s="43"/>
      <c r="IQ149" s="43"/>
      <c r="IR149" s="43"/>
      <c r="IS149" s="43"/>
      <c r="IT149" s="43"/>
      <c r="IU149" s="43"/>
    </row>
    <row r="150" spans="1:255" s="3" customFormat="1" ht="14.25">
      <c r="A150" s="71"/>
      <c r="B150" s="72"/>
      <c r="C150" s="17">
        <v>2110507</v>
      </c>
      <c r="D150" s="17">
        <v>502</v>
      </c>
      <c r="E150" s="17">
        <v>302</v>
      </c>
      <c r="F150" s="17">
        <v>2001</v>
      </c>
      <c r="G150" s="24">
        <v>14796</v>
      </c>
      <c r="H150" s="25">
        <f>ROUND(G150*8866/4270289,0)</f>
        <v>31</v>
      </c>
      <c r="I150" s="32"/>
      <c r="J150" s="33"/>
      <c r="K150" s="36" t="s">
        <v>254</v>
      </c>
      <c r="IH150" s="43"/>
      <c r="II150" s="43"/>
      <c r="IJ150" s="43"/>
      <c r="IK150" s="43"/>
      <c r="IL150" s="43"/>
      <c r="IM150" s="43"/>
      <c r="IN150" s="43"/>
      <c r="IO150" s="43"/>
      <c r="IP150" s="43"/>
      <c r="IQ150" s="43"/>
      <c r="IR150" s="43"/>
      <c r="IS150" s="43"/>
      <c r="IT150" s="43"/>
      <c r="IU150" s="43"/>
    </row>
    <row r="151" spans="1:255" s="4" customFormat="1" ht="36">
      <c r="A151" s="67"/>
      <c r="B151" s="12" t="s">
        <v>255</v>
      </c>
      <c r="C151" s="12"/>
      <c r="D151" s="12"/>
      <c r="E151" s="12"/>
      <c r="F151" s="12"/>
      <c r="G151" s="20">
        <f>SUM(G152:G154)</f>
        <v>68648</v>
      </c>
      <c r="H151" s="21">
        <f>SUM(H152:H154)</f>
        <v>148</v>
      </c>
      <c r="I151" s="32">
        <v>3536061.7697322746</v>
      </c>
      <c r="J151" s="40" t="s">
        <v>516</v>
      </c>
      <c r="K151" s="38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  <c r="CS151" s="35"/>
      <c r="CT151" s="35"/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  <c r="DO151" s="35"/>
      <c r="DP151" s="35"/>
      <c r="DQ151" s="35"/>
      <c r="DR151" s="35"/>
      <c r="DS151" s="35"/>
      <c r="DT151" s="35"/>
      <c r="DU151" s="35"/>
      <c r="DV151" s="35"/>
      <c r="DW151" s="35"/>
      <c r="DX151" s="35"/>
      <c r="DY151" s="35"/>
      <c r="DZ151" s="35"/>
      <c r="EA151" s="35"/>
      <c r="EB151" s="35"/>
      <c r="EC151" s="35"/>
      <c r="ED151" s="35"/>
      <c r="EE151" s="35"/>
      <c r="EF151" s="35"/>
      <c r="EG151" s="35"/>
      <c r="EH151" s="35"/>
      <c r="EI151" s="35"/>
      <c r="EJ151" s="35"/>
      <c r="EK151" s="35"/>
      <c r="EL151" s="35"/>
      <c r="EM151" s="35"/>
      <c r="EN151" s="35"/>
      <c r="EO151" s="35"/>
      <c r="EP151" s="35"/>
      <c r="EQ151" s="35"/>
      <c r="ER151" s="35"/>
      <c r="ES151" s="35"/>
      <c r="ET151" s="35"/>
      <c r="EU151" s="35"/>
      <c r="EV151" s="35"/>
      <c r="EW151" s="35"/>
      <c r="EX151" s="35"/>
      <c r="EY151" s="35"/>
      <c r="EZ151" s="35"/>
      <c r="FA151" s="35"/>
      <c r="FB151" s="35"/>
      <c r="FC151" s="35"/>
      <c r="FD151" s="35"/>
      <c r="FE151" s="35"/>
      <c r="FF151" s="35"/>
      <c r="FG151" s="35"/>
      <c r="FH151" s="35"/>
      <c r="FI151" s="35"/>
      <c r="FJ151" s="35"/>
      <c r="FK151" s="35"/>
      <c r="FL151" s="35"/>
      <c r="FM151" s="35"/>
      <c r="FN151" s="35"/>
      <c r="FO151" s="35"/>
      <c r="FP151" s="35"/>
      <c r="FQ151" s="35"/>
      <c r="FR151" s="35"/>
      <c r="FS151" s="35"/>
      <c r="FT151" s="35"/>
      <c r="FU151" s="35"/>
      <c r="FV151" s="35"/>
      <c r="FW151" s="35"/>
      <c r="FX151" s="35"/>
      <c r="FY151" s="35"/>
      <c r="FZ151" s="35"/>
      <c r="GA151" s="35"/>
      <c r="GB151" s="35"/>
      <c r="GC151" s="35"/>
      <c r="GD151" s="35"/>
      <c r="GE151" s="35"/>
      <c r="GF151" s="35"/>
      <c r="GG151" s="35"/>
      <c r="GH151" s="35"/>
      <c r="GI151" s="35"/>
      <c r="GJ151" s="35"/>
      <c r="GK151" s="35"/>
      <c r="GL151" s="35"/>
      <c r="GM151" s="35"/>
      <c r="GN151" s="35"/>
      <c r="GO151" s="35"/>
      <c r="GP151" s="35"/>
      <c r="GQ151" s="35"/>
      <c r="GR151" s="35"/>
      <c r="GS151" s="35"/>
      <c r="GT151" s="35"/>
      <c r="GU151" s="35"/>
      <c r="GV151" s="35"/>
      <c r="GW151" s="35"/>
      <c r="GX151" s="35"/>
      <c r="GY151" s="35"/>
      <c r="GZ151" s="35"/>
      <c r="HA151" s="35"/>
      <c r="HB151" s="35"/>
      <c r="HC151" s="35"/>
      <c r="HD151" s="35"/>
      <c r="HE151" s="35"/>
      <c r="HF151" s="35"/>
      <c r="HG151" s="35"/>
      <c r="HH151" s="35"/>
      <c r="HI151" s="35"/>
      <c r="HJ151" s="35"/>
      <c r="HK151" s="35"/>
      <c r="HL151" s="35"/>
      <c r="HM151" s="35"/>
      <c r="HN151" s="35"/>
      <c r="HO151" s="35"/>
      <c r="HP151" s="35"/>
      <c r="HQ151" s="35"/>
      <c r="HR151" s="35"/>
      <c r="HS151" s="35"/>
      <c r="HT151" s="35"/>
      <c r="HU151" s="35"/>
      <c r="HV151" s="35"/>
      <c r="HW151" s="35"/>
      <c r="HX151" s="35"/>
      <c r="HY151" s="35"/>
      <c r="HZ151" s="35"/>
      <c r="IA151" s="35"/>
      <c r="IB151" s="35"/>
      <c r="IC151" s="35"/>
      <c r="ID151" s="35"/>
      <c r="IE151" s="35"/>
      <c r="IF151" s="35"/>
      <c r="IG151" s="35"/>
      <c r="IH151" s="44"/>
      <c r="II151" s="44"/>
      <c r="IJ151" s="44"/>
      <c r="IK151" s="44"/>
      <c r="IL151" s="44"/>
      <c r="IM151" s="44"/>
      <c r="IN151" s="44"/>
      <c r="IO151" s="44"/>
      <c r="IP151" s="44"/>
      <c r="IQ151" s="44"/>
      <c r="IR151" s="44"/>
      <c r="IS151" s="44"/>
      <c r="IT151" s="44"/>
      <c r="IU151" s="44"/>
    </row>
    <row r="152" spans="1:255" s="3" customFormat="1" ht="14.25">
      <c r="A152" s="71"/>
      <c r="B152" s="73" t="s">
        <v>257</v>
      </c>
      <c r="C152" s="17">
        <v>2110507</v>
      </c>
      <c r="D152" s="17">
        <v>502</v>
      </c>
      <c r="E152" s="17">
        <v>302</v>
      </c>
      <c r="F152" s="17">
        <v>2001</v>
      </c>
      <c r="G152" s="24">
        <v>35570</v>
      </c>
      <c r="H152" s="25">
        <f>ROUND(G152*8866/4270289,0)</f>
        <v>74</v>
      </c>
      <c r="I152" s="32"/>
      <c r="J152" s="33"/>
      <c r="K152" s="36" t="s">
        <v>258</v>
      </c>
      <c r="IH152" s="43"/>
      <c r="II152" s="43"/>
      <c r="IJ152" s="43"/>
      <c r="IK152" s="43"/>
      <c r="IL152" s="43"/>
      <c r="IM152" s="43"/>
      <c r="IN152" s="43"/>
      <c r="IO152" s="43"/>
      <c r="IP152" s="43"/>
      <c r="IQ152" s="43"/>
      <c r="IR152" s="43"/>
      <c r="IS152" s="43"/>
      <c r="IT152" s="43"/>
      <c r="IU152" s="43"/>
    </row>
    <row r="153" spans="1:255" s="3" customFormat="1" ht="14.25">
      <c r="A153" s="71"/>
      <c r="B153" s="71"/>
      <c r="C153" s="17">
        <v>2110507</v>
      </c>
      <c r="D153" s="17">
        <v>502</v>
      </c>
      <c r="E153" s="17">
        <v>302</v>
      </c>
      <c r="F153" s="17">
        <v>2001</v>
      </c>
      <c r="G153" s="24">
        <v>2471</v>
      </c>
      <c r="H153" s="25">
        <v>10</v>
      </c>
      <c r="I153" s="32"/>
      <c r="J153" s="33"/>
      <c r="K153" s="36" t="s">
        <v>259</v>
      </c>
      <c r="IH153" s="43"/>
      <c r="II153" s="43"/>
      <c r="IJ153" s="43"/>
      <c r="IK153" s="43"/>
      <c r="IL153" s="43"/>
      <c r="IM153" s="43"/>
      <c r="IN153" s="43"/>
      <c r="IO153" s="43"/>
      <c r="IP153" s="43"/>
      <c r="IQ153" s="43"/>
      <c r="IR153" s="43"/>
      <c r="IS153" s="43"/>
      <c r="IT153" s="43"/>
      <c r="IU153" s="43"/>
    </row>
    <row r="154" spans="1:255" s="3" customFormat="1" ht="14.25">
      <c r="A154" s="71"/>
      <c r="B154" s="72"/>
      <c r="C154" s="17">
        <v>2110507</v>
      </c>
      <c r="D154" s="17">
        <v>502</v>
      </c>
      <c r="E154" s="17">
        <v>302</v>
      </c>
      <c r="F154" s="17">
        <v>2001</v>
      </c>
      <c r="G154" s="24">
        <v>30607</v>
      </c>
      <c r="H154" s="25">
        <f>ROUND(G154*8866/4270289,0)</f>
        <v>64</v>
      </c>
      <c r="I154" s="32"/>
      <c r="J154" s="33"/>
      <c r="K154" s="36" t="s">
        <v>260</v>
      </c>
      <c r="IH154" s="43"/>
      <c r="II154" s="43"/>
      <c r="IJ154" s="43"/>
      <c r="IK154" s="43"/>
      <c r="IL154" s="43"/>
      <c r="IM154" s="43"/>
      <c r="IN154" s="43"/>
      <c r="IO154" s="43"/>
      <c r="IP154" s="43"/>
      <c r="IQ154" s="43"/>
      <c r="IR154" s="43"/>
      <c r="IS154" s="43"/>
      <c r="IT154" s="43"/>
      <c r="IU154" s="43"/>
    </row>
    <row r="155" spans="1:255" s="4" customFormat="1" ht="36">
      <c r="A155" s="67"/>
      <c r="B155" s="12" t="s">
        <v>261</v>
      </c>
      <c r="C155" s="12"/>
      <c r="D155" s="12"/>
      <c r="E155" s="12"/>
      <c r="F155" s="12"/>
      <c r="G155" s="20">
        <f>SUM(G156:G157)</f>
        <v>7831</v>
      </c>
      <c r="H155" s="21">
        <f>SUM(H156:H157)</f>
        <v>20</v>
      </c>
      <c r="I155" s="32">
        <v>403375.18527522206</v>
      </c>
      <c r="J155" s="40" t="s">
        <v>516</v>
      </c>
      <c r="K155" s="38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35"/>
      <c r="CE155" s="35"/>
      <c r="CF155" s="35"/>
      <c r="CG155" s="35"/>
      <c r="CH155" s="35"/>
      <c r="CI155" s="35"/>
      <c r="CJ155" s="35"/>
      <c r="CK155" s="35"/>
      <c r="CL155" s="35"/>
      <c r="CM155" s="35"/>
      <c r="CN155" s="35"/>
      <c r="CO155" s="35"/>
      <c r="CP155" s="35"/>
      <c r="CQ155" s="35"/>
      <c r="CR155" s="35"/>
      <c r="CS155" s="35"/>
      <c r="CT155" s="35"/>
      <c r="CU155" s="35"/>
      <c r="CV155" s="35"/>
      <c r="CW155" s="35"/>
      <c r="CX155" s="35"/>
      <c r="CY155" s="35"/>
      <c r="CZ155" s="35"/>
      <c r="DA155" s="35"/>
      <c r="DB155" s="35"/>
      <c r="DC155" s="35"/>
      <c r="DD155" s="35"/>
      <c r="DE155" s="35"/>
      <c r="DF155" s="35"/>
      <c r="DG155" s="35"/>
      <c r="DH155" s="35"/>
      <c r="DI155" s="35"/>
      <c r="DJ155" s="35"/>
      <c r="DK155" s="35"/>
      <c r="DL155" s="35"/>
      <c r="DM155" s="35"/>
      <c r="DN155" s="35"/>
      <c r="DO155" s="35"/>
      <c r="DP155" s="35"/>
      <c r="DQ155" s="35"/>
      <c r="DR155" s="35"/>
      <c r="DS155" s="35"/>
      <c r="DT155" s="35"/>
      <c r="DU155" s="35"/>
      <c r="DV155" s="35"/>
      <c r="DW155" s="35"/>
      <c r="DX155" s="35"/>
      <c r="DY155" s="35"/>
      <c r="DZ155" s="35"/>
      <c r="EA155" s="35"/>
      <c r="EB155" s="35"/>
      <c r="EC155" s="35"/>
      <c r="ED155" s="35"/>
      <c r="EE155" s="35"/>
      <c r="EF155" s="35"/>
      <c r="EG155" s="35"/>
      <c r="EH155" s="35"/>
      <c r="EI155" s="35"/>
      <c r="EJ155" s="35"/>
      <c r="EK155" s="35"/>
      <c r="EL155" s="35"/>
      <c r="EM155" s="35"/>
      <c r="EN155" s="35"/>
      <c r="EO155" s="35"/>
      <c r="EP155" s="35"/>
      <c r="EQ155" s="35"/>
      <c r="ER155" s="35"/>
      <c r="ES155" s="35"/>
      <c r="ET155" s="35"/>
      <c r="EU155" s="35"/>
      <c r="EV155" s="35"/>
      <c r="EW155" s="35"/>
      <c r="EX155" s="35"/>
      <c r="EY155" s="35"/>
      <c r="EZ155" s="35"/>
      <c r="FA155" s="35"/>
      <c r="FB155" s="35"/>
      <c r="FC155" s="35"/>
      <c r="FD155" s="35"/>
      <c r="FE155" s="35"/>
      <c r="FF155" s="35"/>
      <c r="FG155" s="35"/>
      <c r="FH155" s="35"/>
      <c r="FI155" s="35"/>
      <c r="FJ155" s="35"/>
      <c r="FK155" s="35"/>
      <c r="FL155" s="35"/>
      <c r="FM155" s="35"/>
      <c r="FN155" s="35"/>
      <c r="FO155" s="35"/>
      <c r="FP155" s="35"/>
      <c r="FQ155" s="35"/>
      <c r="FR155" s="35"/>
      <c r="FS155" s="35"/>
      <c r="FT155" s="35"/>
      <c r="FU155" s="35"/>
      <c r="FV155" s="35"/>
      <c r="FW155" s="35"/>
      <c r="FX155" s="35"/>
      <c r="FY155" s="35"/>
      <c r="FZ155" s="35"/>
      <c r="GA155" s="35"/>
      <c r="GB155" s="35"/>
      <c r="GC155" s="35"/>
      <c r="GD155" s="35"/>
      <c r="GE155" s="35"/>
      <c r="GF155" s="35"/>
      <c r="GG155" s="35"/>
      <c r="GH155" s="35"/>
      <c r="GI155" s="35"/>
      <c r="GJ155" s="35"/>
      <c r="GK155" s="35"/>
      <c r="GL155" s="35"/>
      <c r="GM155" s="35"/>
      <c r="GN155" s="35"/>
      <c r="GO155" s="35"/>
      <c r="GP155" s="35"/>
      <c r="GQ155" s="35"/>
      <c r="GR155" s="35"/>
      <c r="GS155" s="35"/>
      <c r="GT155" s="35"/>
      <c r="GU155" s="35"/>
      <c r="GV155" s="35"/>
      <c r="GW155" s="35"/>
      <c r="GX155" s="35"/>
      <c r="GY155" s="35"/>
      <c r="GZ155" s="35"/>
      <c r="HA155" s="35"/>
      <c r="HB155" s="35"/>
      <c r="HC155" s="35"/>
      <c r="HD155" s="35"/>
      <c r="HE155" s="35"/>
      <c r="HF155" s="35"/>
      <c r="HG155" s="35"/>
      <c r="HH155" s="35"/>
      <c r="HI155" s="35"/>
      <c r="HJ155" s="35"/>
      <c r="HK155" s="35"/>
      <c r="HL155" s="35"/>
      <c r="HM155" s="35"/>
      <c r="HN155" s="35"/>
      <c r="HO155" s="35"/>
      <c r="HP155" s="35"/>
      <c r="HQ155" s="35"/>
      <c r="HR155" s="35"/>
      <c r="HS155" s="35"/>
      <c r="HT155" s="35"/>
      <c r="HU155" s="35"/>
      <c r="HV155" s="35"/>
      <c r="HW155" s="35"/>
      <c r="HX155" s="35"/>
      <c r="HY155" s="35"/>
      <c r="HZ155" s="35"/>
      <c r="IA155" s="35"/>
      <c r="IB155" s="35"/>
      <c r="IC155" s="35"/>
      <c r="ID155" s="35"/>
      <c r="IE155" s="35"/>
      <c r="IF155" s="35"/>
      <c r="IG155" s="35"/>
      <c r="IH155" s="44"/>
      <c r="II155" s="44"/>
      <c r="IJ155" s="44"/>
      <c r="IK155" s="44"/>
      <c r="IL155" s="44"/>
      <c r="IM155" s="44"/>
      <c r="IN155" s="44"/>
      <c r="IO155" s="44"/>
      <c r="IP155" s="44"/>
      <c r="IQ155" s="44"/>
      <c r="IR155" s="44"/>
      <c r="IS155" s="44"/>
      <c r="IT155" s="44"/>
      <c r="IU155" s="44"/>
    </row>
    <row r="156" spans="1:255" s="3" customFormat="1" ht="14.25">
      <c r="A156" s="71"/>
      <c r="B156" s="73" t="s">
        <v>263</v>
      </c>
      <c r="C156" s="17">
        <v>2110507</v>
      </c>
      <c r="D156" s="17">
        <v>502</v>
      </c>
      <c r="E156" s="17">
        <v>302</v>
      </c>
      <c r="F156" s="17">
        <v>2001</v>
      </c>
      <c r="G156" s="24">
        <v>4530</v>
      </c>
      <c r="H156" s="25">
        <f>ROUND(G156*9787/4397377,0)</f>
        <v>10</v>
      </c>
      <c r="I156" s="32"/>
      <c r="J156" s="33"/>
      <c r="K156" s="36" t="s">
        <v>264</v>
      </c>
      <c r="IH156" s="43"/>
      <c r="II156" s="43"/>
      <c r="IJ156" s="43"/>
      <c r="IK156" s="43"/>
      <c r="IL156" s="43"/>
      <c r="IM156" s="43"/>
      <c r="IN156" s="43"/>
      <c r="IO156" s="43"/>
      <c r="IP156" s="43"/>
      <c r="IQ156" s="43"/>
      <c r="IR156" s="43"/>
      <c r="IS156" s="43"/>
      <c r="IT156" s="43"/>
      <c r="IU156" s="43"/>
    </row>
    <row r="157" spans="1:255" s="3" customFormat="1" ht="14.25">
      <c r="A157" s="71"/>
      <c r="B157" s="72"/>
      <c r="C157" s="17">
        <v>2110507</v>
      </c>
      <c r="D157" s="17">
        <v>502</v>
      </c>
      <c r="E157" s="17">
        <v>302</v>
      </c>
      <c r="F157" s="17">
        <v>2001</v>
      </c>
      <c r="G157" s="24">
        <v>3301</v>
      </c>
      <c r="H157" s="25">
        <v>10</v>
      </c>
      <c r="I157" s="32"/>
      <c r="J157" s="33"/>
      <c r="K157" s="36" t="s">
        <v>265</v>
      </c>
      <c r="IH157" s="43"/>
      <c r="II157" s="43"/>
      <c r="IJ157" s="43"/>
      <c r="IK157" s="43"/>
      <c r="IL157" s="43"/>
      <c r="IM157" s="43"/>
      <c r="IN157" s="43"/>
      <c r="IO157" s="43"/>
      <c r="IP157" s="43"/>
      <c r="IQ157" s="43"/>
      <c r="IR157" s="43"/>
      <c r="IS157" s="43"/>
      <c r="IT157" s="43"/>
      <c r="IU157" s="43"/>
    </row>
    <row r="158" spans="1:255" s="4" customFormat="1" ht="36">
      <c r="A158" s="67"/>
      <c r="B158" s="12" t="s">
        <v>266</v>
      </c>
      <c r="C158" s="12"/>
      <c r="D158" s="12"/>
      <c r="E158" s="12"/>
      <c r="F158" s="12"/>
      <c r="G158" s="20">
        <f>SUM(G159:G161)</f>
        <v>93185</v>
      </c>
      <c r="H158" s="21">
        <f>SUM(H159:H161)</f>
        <v>194</v>
      </c>
      <c r="I158" s="32">
        <v>4799963.815588247</v>
      </c>
      <c r="J158" s="40" t="s">
        <v>516</v>
      </c>
      <c r="K158" s="38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35"/>
      <c r="CB158" s="35"/>
      <c r="CC158" s="35"/>
      <c r="CD158" s="35"/>
      <c r="CE158" s="35"/>
      <c r="CF158" s="35"/>
      <c r="CG158" s="35"/>
      <c r="CH158" s="35"/>
      <c r="CI158" s="35"/>
      <c r="CJ158" s="35"/>
      <c r="CK158" s="35"/>
      <c r="CL158" s="35"/>
      <c r="CM158" s="35"/>
      <c r="CN158" s="35"/>
      <c r="CO158" s="35"/>
      <c r="CP158" s="35"/>
      <c r="CQ158" s="35"/>
      <c r="CR158" s="35"/>
      <c r="CS158" s="35"/>
      <c r="CT158" s="35"/>
      <c r="CU158" s="35"/>
      <c r="CV158" s="35"/>
      <c r="CW158" s="35"/>
      <c r="CX158" s="35"/>
      <c r="CY158" s="35"/>
      <c r="CZ158" s="35"/>
      <c r="DA158" s="35"/>
      <c r="DB158" s="35"/>
      <c r="DC158" s="35"/>
      <c r="DD158" s="35"/>
      <c r="DE158" s="35"/>
      <c r="DF158" s="35"/>
      <c r="DG158" s="35"/>
      <c r="DH158" s="35"/>
      <c r="DI158" s="35"/>
      <c r="DJ158" s="35"/>
      <c r="DK158" s="35"/>
      <c r="DL158" s="35"/>
      <c r="DM158" s="35"/>
      <c r="DN158" s="35"/>
      <c r="DO158" s="35"/>
      <c r="DP158" s="35"/>
      <c r="DQ158" s="35"/>
      <c r="DR158" s="35"/>
      <c r="DS158" s="35"/>
      <c r="DT158" s="35"/>
      <c r="DU158" s="35"/>
      <c r="DV158" s="35"/>
      <c r="DW158" s="35"/>
      <c r="DX158" s="35"/>
      <c r="DY158" s="35"/>
      <c r="DZ158" s="35"/>
      <c r="EA158" s="35"/>
      <c r="EB158" s="35"/>
      <c r="EC158" s="35"/>
      <c r="ED158" s="35"/>
      <c r="EE158" s="35"/>
      <c r="EF158" s="35"/>
      <c r="EG158" s="35"/>
      <c r="EH158" s="35"/>
      <c r="EI158" s="35"/>
      <c r="EJ158" s="35"/>
      <c r="EK158" s="35"/>
      <c r="EL158" s="35"/>
      <c r="EM158" s="35"/>
      <c r="EN158" s="35"/>
      <c r="EO158" s="35"/>
      <c r="EP158" s="35"/>
      <c r="EQ158" s="35"/>
      <c r="ER158" s="35"/>
      <c r="ES158" s="35"/>
      <c r="ET158" s="35"/>
      <c r="EU158" s="35"/>
      <c r="EV158" s="35"/>
      <c r="EW158" s="35"/>
      <c r="EX158" s="35"/>
      <c r="EY158" s="35"/>
      <c r="EZ158" s="35"/>
      <c r="FA158" s="35"/>
      <c r="FB158" s="35"/>
      <c r="FC158" s="35"/>
      <c r="FD158" s="35"/>
      <c r="FE158" s="35"/>
      <c r="FF158" s="35"/>
      <c r="FG158" s="35"/>
      <c r="FH158" s="35"/>
      <c r="FI158" s="35"/>
      <c r="FJ158" s="35"/>
      <c r="FK158" s="35"/>
      <c r="FL158" s="35"/>
      <c r="FM158" s="35"/>
      <c r="FN158" s="35"/>
      <c r="FO158" s="35"/>
      <c r="FP158" s="35"/>
      <c r="FQ158" s="35"/>
      <c r="FR158" s="35"/>
      <c r="FS158" s="35"/>
      <c r="FT158" s="35"/>
      <c r="FU158" s="35"/>
      <c r="FV158" s="35"/>
      <c r="FW158" s="35"/>
      <c r="FX158" s="35"/>
      <c r="FY158" s="35"/>
      <c r="FZ158" s="35"/>
      <c r="GA158" s="35"/>
      <c r="GB158" s="35"/>
      <c r="GC158" s="35"/>
      <c r="GD158" s="35"/>
      <c r="GE158" s="35"/>
      <c r="GF158" s="35"/>
      <c r="GG158" s="35"/>
      <c r="GH158" s="35"/>
      <c r="GI158" s="35"/>
      <c r="GJ158" s="35"/>
      <c r="GK158" s="35"/>
      <c r="GL158" s="35"/>
      <c r="GM158" s="35"/>
      <c r="GN158" s="35"/>
      <c r="GO158" s="35"/>
      <c r="GP158" s="35"/>
      <c r="GQ158" s="35"/>
      <c r="GR158" s="35"/>
      <c r="GS158" s="35"/>
      <c r="GT158" s="35"/>
      <c r="GU158" s="35"/>
      <c r="GV158" s="35"/>
      <c r="GW158" s="35"/>
      <c r="GX158" s="35"/>
      <c r="GY158" s="35"/>
      <c r="GZ158" s="35"/>
      <c r="HA158" s="35"/>
      <c r="HB158" s="35"/>
      <c r="HC158" s="35"/>
      <c r="HD158" s="35"/>
      <c r="HE158" s="35"/>
      <c r="HF158" s="35"/>
      <c r="HG158" s="35"/>
      <c r="HH158" s="35"/>
      <c r="HI158" s="35"/>
      <c r="HJ158" s="35"/>
      <c r="HK158" s="35"/>
      <c r="HL158" s="35"/>
      <c r="HM158" s="35"/>
      <c r="HN158" s="35"/>
      <c r="HO158" s="35"/>
      <c r="HP158" s="35"/>
      <c r="HQ158" s="35"/>
      <c r="HR158" s="35"/>
      <c r="HS158" s="35"/>
      <c r="HT158" s="35"/>
      <c r="HU158" s="35"/>
      <c r="HV158" s="35"/>
      <c r="HW158" s="35"/>
      <c r="HX158" s="35"/>
      <c r="HY158" s="35"/>
      <c r="HZ158" s="35"/>
      <c r="IA158" s="35"/>
      <c r="IB158" s="35"/>
      <c r="IC158" s="35"/>
      <c r="ID158" s="35"/>
      <c r="IE158" s="35"/>
      <c r="IF158" s="35"/>
      <c r="IG158" s="35"/>
      <c r="IH158" s="44"/>
      <c r="II158" s="44"/>
      <c r="IJ158" s="44"/>
      <c r="IK158" s="44"/>
      <c r="IL158" s="44"/>
      <c r="IM158" s="44"/>
      <c r="IN158" s="44"/>
      <c r="IO158" s="44"/>
      <c r="IP158" s="44"/>
      <c r="IQ158" s="44"/>
      <c r="IR158" s="44"/>
      <c r="IS158" s="44"/>
      <c r="IT158" s="44"/>
      <c r="IU158" s="44"/>
    </row>
    <row r="159" spans="1:255" s="3" customFormat="1" ht="14.25">
      <c r="A159" s="71"/>
      <c r="B159" s="73" t="s">
        <v>268</v>
      </c>
      <c r="C159" s="17">
        <v>2110507</v>
      </c>
      <c r="D159" s="17">
        <v>502</v>
      </c>
      <c r="E159" s="17">
        <v>302</v>
      </c>
      <c r="F159" s="17">
        <v>2001</v>
      </c>
      <c r="G159" s="24">
        <v>28613</v>
      </c>
      <c r="H159" s="25">
        <f>ROUND(G159*8866/4270289,0)</f>
        <v>59</v>
      </c>
      <c r="I159" s="32"/>
      <c r="J159" s="33"/>
      <c r="K159" s="36" t="s">
        <v>269</v>
      </c>
      <c r="IH159" s="43"/>
      <c r="II159" s="43"/>
      <c r="IJ159" s="43"/>
      <c r="IK159" s="43"/>
      <c r="IL159" s="43"/>
      <c r="IM159" s="43"/>
      <c r="IN159" s="43"/>
      <c r="IO159" s="43"/>
      <c r="IP159" s="43"/>
      <c r="IQ159" s="43"/>
      <c r="IR159" s="43"/>
      <c r="IS159" s="43"/>
      <c r="IT159" s="43"/>
      <c r="IU159" s="43"/>
    </row>
    <row r="160" spans="1:255" s="3" customFormat="1" ht="14.25">
      <c r="A160" s="71"/>
      <c r="B160" s="71"/>
      <c r="C160" s="17">
        <v>2110507</v>
      </c>
      <c r="D160" s="17">
        <v>502</v>
      </c>
      <c r="E160" s="17">
        <v>302</v>
      </c>
      <c r="F160" s="17">
        <v>2001</v>
      </c>
      <c r="G160" s="24">
        <v>60150</v>
      </c>
      <c r="H160" s="25">
        <f>ROUND(G160*8866/4270289,0)</f>
        <v>125</v>
      </c>
      <c r="I160" s="32"/>
      <c r="J160" s="33"/>
      <c r="K160" s="36" t="s">
        <v>270</v>
      </c>
      <c r="IH160" s="43"/>
      <c r="II160" s="43"/>
      <c r="IJ160" s="43"/>
      <c r="IK160" s="43"/>
      <c r="IL160" s="43"/>
      <c r="IM160" s="43"/>
      <c r="IN160" s="43"/>
      <c r="IO160" s="43"/>
      <c r="IP160" s="43"/>
      <c r="IQ160" s="43"/>
      <c r="IR160" s="43"/>
      <c r="IS160" s="43"/>
      <c r="IT160" s="43"/>
      <c r="IU160" s="43"/>
    </row>
    <row r="161" spans="1:255" s="3" customFormat="1" ht="14.25">
      <c r="A161" s="72"/>
      <c r="B161" s="72"/>
      <c r="C161" s="17">
        <v>2110507</v>
      </c>
      <c r="D161" s="17">
        <v>502</v>
      </c>
      <c r="E161" s="17">
        <v>302</v>
      </c>
      <c r="F161" s="17">
        <v>2001</v>
      </c>
      <c r="G161" s="24">
        <v>4422</v>
      </c>
      <c r="H161" s="25">
        <f>ROUND(G161*9787/4397377,0)</f>
        <v>10</v>
      </c>
      <c r="I161" s="32"/>
      <c r="J161" s="33"/>
      <c r="K161" s="36" t="s">
        <v>271</v>
      </c>
      <c r="IH161" s="43"/>
      <c r="II161" s="43"/>
      <c r="IJ161" s="43"/>
      <c r="IK161" s="43"/>
      <c r="IL161" s="43"/>
      <c r="IM161" s="43"/>
      <c r="IN161" s="43"/>
      <c r="IO161" s="43"/>
      <c r="IP161" s="43"/>
      <c r="IQ161" s="43"/>
      <c r="IR161" s="43"/>
      <c r="IS161" s="43"/>
      <c r="IT161" s="43"/>
      <c r="IU161" s="43"/>
    </row>
    <row r="162" spans="1:255" s="4" customFormat="1" ht="14.25">
      <c r="A162" s="66" t="s">
        <v>272</v>
      </c>
      <c r="B162" s="12" t="s">
        <v>273</v>
      </c>
      <c r="C162" s="18"/>
      <c r="D162" s="18"/>
      <c r="E162" s="18"/>
      <c r="F162" s="18"/>
      <c r="G162" s="19">
        <f>G163+G164+G165+G166+G171</f>
        <v>37625</v>
      </c>
      <c r="H162" s="26">
        <f>H163+H164+H165+H166+H171</f>
        <v>131</v>
      </c>
      <c r="I162" s="32"/>
      <c r="J162" s="39"/>
      <c r="K162" s="34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  <c r="CF162" s="35"/>
      <c r="CG162" s="35"/>
      <c r="CH162" s="35"/>
      <c r="CI162" s="35"/>
      <c r="CJ162" s="35"/>
      <c r="CK162" s="35"/>
      <c r="CL162" s="35"/>
      <c r="CM162" s="35"/>
      <c r="CN162" s="35"/>
      <c r="CO162" s="35"/>
      <c r="CP162" s="35"/>
      <c r="CQ162" s="35"/>
      <c r="CR162" s="35"/>
      <c r="CS162" s="35"/>
      <c r="CT162" s="35"/>
      <c r="CU162" s="35"/>
      <c r="CV162" s="35"/>
      <c r="CW162" s="35"/>
      <c r="CX162" s="35"/>
      <c r="CY162" s="35"/>
      <c r="CZ162" s="35"/>
      <c r="DA162" s="35"/>
      <c r="DB162" s="35"/>
      <c r="DC162" s="35"/>
      <c r="DD162" s="35"/>
      <c r="DE162" s="35"/>
      <c r="DF162" s="35"/>
      <c r="DG162" s="35"/>
      <c r="DH162" s="35"/>
      <c r="DI162" s="35"/>
      <c r="DJ162" s="35"/>
      <c r="DK162" s="35"/>
      <c r="DL162" s="35"/>
      <c r="DM162" s="35"/>
      <c r="DN162" s="35"/>
      <c r="DO162" s="35"/>
      <c r="DP162" s="35"/>
      <c r="DQ162" s="35"/>
      <c r="DR162" s="35"/>
      <c r="DS162" s="35"/>
      <c r="DT162" s="35"/>
      <c r="DU162" s="35"/>
      <c r="DV162" s="35"/>
      <c r="DW162" s="35"/>
      <c r="DX162" s="35"/>
      <c r="DY162" s="35"/>
      <c r="DZ162" s="35"/>
      <c r="EA162" s="35"/>
      <c r="EB162" s="35"/>
      <c r="EC162" s="35"/>
      <c r="ED162" s="35"/>
      <c r="EE162" s="35"/>
      <c r="EF162" s="35"/>
      <c r="EG162" s="35"/>
      <c r="EH162" s="35"/>
      <c r="EI162" s="35"/>
      <c r="EJ162" s="35"/>
      <c r="EK162" s="35"/>
      <c r="EL162" s="35"/>
      <c r="EM162" s="35"/>
      <c r="EN162" s="35"/>
      <c r="EO162" s="35"/>
      <c r="EP162" s="35"/>
      <c r="EQ162" s="35"/>
      <c r="ER162" s="35"/>
      <c r="ES162" s="35"/>
      <c r="ET162" s="35"/>
      <c r="EU162" s="35"/>
      <c r="EV162" s="35"/>
      <c r="EW162" s="35"/>
      <c r="EX162" s="35"/>
      <c r="EY162" s="35"/>
      <c r="EZ162" s="35"/>
      <c r="FA162" s="35"/>
      <c r="FB162" s="35"/>
      <c r="FC162" s="35"/>
      <c r="FD162" s="35"/>
      <c r="FE162" s="35"/>
      <c r="FF162" s="35"/>
      <c r="FG162" s="35"/>
      <c r="FH162" s="35"/>
      <c r="FI162" s="35"/>
      <c r="FJ162" s="35"/>
      <c r="FK162" s="35"/>
      <c r="FL162" s="35"/>
      <c r="FM162" s="35"/>
      <c r="FN162" s="35"/>
      <c r="FO162" s="35"/>
      <c r="FP162" s="35"/>
      <c r="FQ162" s="35"/>
      <c r="FR162" s="35"/>
      <c r="FS162" s="35"/>
      <c r="FT162" s="35"/>
      <c r="FU162" s="35"/>
      <c r="FV162" s="35"/>
      <c r="FW162" s="35"/>
      <c r="FX162" s="35"/>
      <c r="FY162" s="35"/>
      <c r="FZ162" s="35"/>
      <c r="GA162" s="35"/>
      <c r="GB162" s="35"/>
      <c r="GC162" s="35"/>
      <c r="GD162" s="35"/>
      <c r="GE162" s="35"/>
      <c r="GF162" s="35"/>
      <c r="GG162" s="35"/>
      <c r="GH162" s="35"/>
      <c r="GI162" s="35"/>
      <c r="GJ162" s="35"/>
      <c r="GK162" s="35"/>
      <c r="GL162" s="35"/>
      <c r="GM162" s="35"/>
      <c r="GN162" s="35"/>
      <c r="GO162" s="35"/>
      <c r="GP162" s="35"/>
      <c r="GQ162" s="35"/>
      <c r="GR162" s="35"/>
      <c r="GS162" s="35"/>
      <c r="GT162" s="35"/>
      <c r="GU162" s="35"/>
      <c r="GV162" s="35"/>
      <c r="GW162" s="35"/>
      <c r="GX162" s="35"/>
      <c r="GY162" s="35"/>
      <c r="GZ162" s="35"/>
      <c r="HA162" s="35"/>
      <c r="HB162" s="35"/>
      <c r="HC162" s="35"/>
      <c r="HD162" s="35"/>
      <c r="HE162" s="35"/>
      <c r="HF162" s="35"/>
      <c r="HG162" s="35"/>
      <c r="HH162" s="35"/>
      <c r="HI162" s="35"/>
      <c r="HJ162" s="35"/>
      <c r="HK162" s="35"/>
      <c r="HL162" s="35"/>
      <c r="HM162" s="35"/>
      <c r="HN162" s="35"/>
      <c r="HO162" s="35"/>
      <c r="HP162" s="35"/>
      <c r="HQ162" s="35"/>
      <c r="HR162" s="35"/>
      <c r="HS162" s="35"/>
      <c r="HT162" s="35"/>
      <c r="HU162" s="35"/>
      <c r="HV162" s="35"/>
      <c r="HW162" s="35"/>
      <c r="HX162" s="35"/>
      <c r="HY162" s="35"/>
      <c r="HZ162" s="35"/>
      <c r="IA162" s="35"/>
      <c r="IB162" s="35"/>
      <c r="IC162" s="35"/>
      <c r="ID162" s="35"/>
      <c r="IE162" s="35"/>
      <c r="IF162" s="35"/>
      <c r="IG162" s="35"/>
      <c r="IH162" s="44"/>
      <c r="II162" s="44"/>
      <c r="IJ162" s="44"/>
      <c r="IK162" s="44"/>
      <c r="IL162" s="44"/>
      <c r="IM162" s="44"/>
      <c r="IN162" s="44"/>
      <c r="IO162" s="44"/>
      <c r="IP162" s="44"/>
      <c r="IQ162" s="44"/>
      <c r="IR162" s="44"/>
      <c r="IS162" s="44"/>
      <c r="IT162" s="44"/>
      <c r="IU162" s="44"/>
    </row>
    <row r="163" spans="1:255" s="3" customFormat="1" ht="36">
      <c r="A163" s="71"/>
      <c r="B163" s="47" t="s">
        <v>274</v>
      </c>
      <c r="C163" s="17">
        <v>2110507</v>
      </c>
      <c r="D163" s="17">
        <v>502</v>
      </c>
      <c r="E163" s="17">
        <v>302</v>
      </c>
      <c r="F163" s="17">
        <v>2001</v>
      </c>
      <c r="G163" s="24">
        <v>933</v>
      </c>
      <c r="H163" s="25">
        <v>10</v>
      </c>
      <c r="I163" s="32">
        <v>48058.87471099248</v>
      </c>
      <c r="J163" s="33" t="s">
        <v>516</v>
      </c>
      <c r="K163" s="48" t="s">
        <v>276</v>
      </c>
      <c r="IH163" s="43"/>
      <c r="II163" s="43"/>
      <c r="IJ163" s="43"/>
      <c r="IK163" s="43"/>
      <c r="IL163" s="43"/>
      <c r="IM163" s="43"/>
      <c r="IN163" s="43"/>
      <c r="IO163" s="43"/>
      <c r="IP163" s="43"/>
      <c r="IQ163" s="43"/>
      <c r="IR163" s="43"/>
      <c r="IS163" s="43"/>
      <c r="IT163" s="43"/>
      <c r="IU163" s="43"/>
    </row>
    <row r="164" spans="1:255" s="3" customFormat="1" ht="36">
      <c r="A164" s="71"/>
      <c r="B164" s="16" t="s">
        <v>277</v>
      </c>
      <c r="C164" s="17">
        <v>2110507</v>
      </c>
      <c r="D164" s="17">
        <v>502</v>
      </c>
      <c r="E164" s="17">
        <v>302</v>
      </c>
      <c r="F164" s="17">
        <v>2001</v>
      </c>
      <c r="G164" s="24">
        <v>2620</v>
      </c>
      <c r="H164" s="25">
        <v>10</v>
      </c>
      <c r="I164" s="32">
        <v>134956.32555498424</v>
      </c>
      <c r="J164" s="33" t="s">
        <v>516</v>
      </c>
      <c r="K164" s="36" t="s">
        <v>279</v>
      </c>
      <c r="IH164" s="43"/>
      <c r="II164" s="43"/>
      <c r="IJ164" s="43"/>
      <c r="IK164" s="43"/>
      <c r="IL164" s="43"/>
      <c r="IM164" s="43"/>
      <c r="IN164" s="43"/>
      <c r="IO164" s="43"/>
      <c r="IP164" s="43"/>
      <c r="IQ164" s="43"/>
      <c r="IR164" s="43"/>
      <c r="IS164" s="43"/>
      <c r="IT164" s="43"/>
      <c r="IU164" s="43"/>
    </row>
    <row r="165" spans="1:255" s="3" customFormat="1" ht="36">
      <c r="A165" s="71"/>
      <c r="B165" s="16" t="s">
        <v>280</v>
      </c>
      <c r="C165" s="17">
        <v>2110507</v>
      </c>
      <c r="D165" s="17">
        <v>502</v>
      </c>
      <c r="E165" s="17">
        <v>302</v>
      </c>
      <c r="F165" s="17">
        <v>2001</v>
      </c>
      <c r="G165" s="24">
        <v>223</v>
      </c>
      <c r="H165" s="25">
        <v>10</v>
      </c>
      <c r="I165" s="32">
        <v>11486.740686550187</v>
      </c>
      <c r="J165" s="33" t="s">
        <v>516</v>
      </c>
      <c r="K165" s="36" t="s">
        <v>282</v>
      </c>
      <c r="IH165" s="43"/>
      <c r="II165" s="43"/>
      <c r="IJ165" s="43"/>
      <c r="IK165" s="43"/>
      <c r="IL165" s="43"/>
      <c r="IM165" s="43"/>
      <c r="IN165" s="43"/>
      <c r="IO165" s="43"/>
      <c r="IP165" s="43"/>
      <c r="IQ165" s="43"/>
      <c r="IR165" s="43"/>
      <c r="IS165" s="43"/>
      <c r="IT165" s="43"/>
      <c r="IU165" s="43"/>
    </row>
    <row r="166" spans="1:255" s="4" customFormat="1" ht="36">
      <c r="A166" s="67"/>
      <c r="B166" s="12" t="s">
        <v>283</v>
      </c>
      <c r="C166" s="12"/>
      <c r="D166" s="12"/>
      <c r="E166" s="12"/>
      <c r="F166" s="12"/>
      <c r="G166" s="20">
        <f>SUM(G167:G170)</f>
        <v>24111</v>
      </c>
      <c r="H166" s="21">
        <f>SUM(H167:H170)</f>
        <v>70</v>
      </c>
      <c r="I166" s="32">
        <v>1241958.7654413076</v>
      </c>
      <c r="J166" s="40" t="s">
        <v>516</v>
      </c>
      <c r="K166" s="38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  <c r="CA166" s="35"/>
      <c r="CB166" s="35"/>
      <c r="CC166" s="35"/>
      <c r="CD166" s="35"/>
      <c r="CE166" s="35"/>
      <c r="CF166" s="35"/>
      <c r="CG166" s="35"/>
      <c r="CH166" s="35"/>
      <c r="CI166" s="35"/>
      <c r="CJ166" s="35"/>
      <c r="CK166" s="35"/>
      <c r="CL166" s="35"/>
      <c r="CM166" s="35"/>
      <c r="CN166" s="35"/>
      <c r="CO166" s="35"/>
      <c r="CP166" s="35"/>
      <c r="CQ166" s="35"/>
      <c r="CR166" s="35"/>
      <c r="CS166" s="35"/>
      <c r="CT166" s="35"/>
      <c r="CU166" s="35"/>
      <c r="CV166" s="35"/>
      <c r="CW166" s="35"/>
      <c r="CX166" s="35"/>
      <c r="CY166" s="35"/>
      <c r="CZ166" s="35"/>
      <c r="DA166" s="35"/>
      <c r="DB166" s="35"/>
      <c r="DC166" s="35"/>
      <c r="DD166" s="35"/>
      <c r="DE166" s="35"/>
      <c r="DF166" s="35"/>
      <c r="DG166" s="35"/>
      <c r="DH166" s="35"/>
      <c r="DI166" s="35"/>
      <c r="DJ166" s="35"/>
      <c r="DK166" s="35"/>
      <c r="DL166" s="35"/>
      <c r="DM166" s="35"/>
      <c r="DN166" s="35"/>
      <c r="DO166" s="35"/>
      <c r="DP166" s="35"/>
      <c r="DQ166" s="35"/>
      <c r="DR166" s="35"/>
      <c r="DS166" s="35"/>
      <c r="DT166" s="35"/>
      <c r="DU166" s="35"/>
      <c r="DV166" s="35"/>
      <c r="DW166" s="35"/>
      <c r="DX166" s="35"/>
      <c r="DY166" s="35"/>
      <c r="DZ166" s="35"/>
      <c r="EA166" s="35"/>
      <c r="EB166" s="35"/>
      <c r="EC166" s="35"/>
      <c r="ED166" s="35"/>
      <c r="EE166" s="35"/>
      <c r="EF166" s="35"/>
      <c r="EG166" s="35"/>
      <c r="EH166" s="35"/>
      <c r="EI166" s="35"/>
      <c r="EJ166" s="35"/>
      <c r="EK166" s="35"/>
      <c r="EL166" s="35"/>
      <c r="EM166" s="35"/>
      <c r="EN166" s="35"/>
      <c r="EO166" s="35"/>
      <c r="EP166" s="35"/>
      <c r="EQ166" s="35"/>
      <c r="ER166" s="35"/>
      <c r="ES166" s="35"/>
      <c r="ET166" s="35"/>
      <c r="EU166" s="35"/>
      <c r="EV166" s="35"/>
      <c r="EW166" s="35"/>
      <c r="EX166" s="35"/>
      <c r="EY166" s="35"/>
      <c r="EZ166" s="35"/>
      <c r="FA166" s="35"/>
      <c r="FB166" s="35"/>
      <c r="FC166" s="35"/>
      <c r="FD166" s="35"/>
      <c r="FE166" s="35"/>
      <c r="FF166" s="35"/>
      <c r="FG166" s="35"/>
      <c r="FH166" s="35"/>
      <c r="FI166" s="35"/>
      <c r="FJ166" s="35"/>
      <c r="FK166" s="35"/>
      <c r="FL166" s="35"/>
      <c r="FM166" s="35"/>
      <c r="FN166" s="35"/>
      <c r="FO166" s="35"/>
      <c r="FP166" s="35"/>
      <c r="FQ166" s="35"/>
      <c r="FR166" s="35"/>
      <c r="FS166" s="35"/>
      <c r="FT166" s="35"/>
      <c r="FU166" s="35"/>
      <c r="FV166" s="35"/>
      <c r="FW166" s="35"/>
      <c r="FX166" s="35"/>
      <c r="FY166" s="35"/>
      <c r="FZ166" s="35"/>
      <c r="GA166" s="35"/>
      <c r="GB166" s="35"/>
      <c r="GC166" s="35"/>
      <c r="GD166" s="35"/>
      <c r="GE166" s="35"/>
      <c r="GF166" s="35"/>
      <c r="GG166" s="35"/>
      <c r="GH166" s="35"/>
      <c r="GI166" s="35"/>
      <c r="GJ166" s="35"/>
      <c r="GK166" s="35"/>
      <c r="GL166" s="35"/>
      <c r="GM166" s="35"/>
      <c r="GN166" s="35"/>
      <c r="GO166" s="35"/>
      <c r="GP166" s="35"/>
      <c r="GQ166" s="35"/>
      <c r="GR166" s="35"/>
      <c r="GS166" s="35"/>
      <c r="GT166" s="35"/>
      <c r="GU166" s="35"/>
      <c r="GV166" s="35"/>
      <c r="GW166" s="35"/>
      <c r="GX166" s="35"/>
      <c r="GY166" s="35"/>
      <c r="GZ166" s="35"/>
      <c r="HA166" s="35"/>
      <c r="HB166" s="35"/>
      <c r="HC166" s="35"/>
      <c r="HD166" s="35"/>
      <c r="HE166" s="35"/>
      <c r="HF166" s="35"/>
      <c r="HG166" s="35"/>
      <c r="HH166" s="35"/>
      <c r="HI166" s="35"/>
      <c r="HJ166" s="35"/>
      <c r="HK166" s="35"/>
      <c r="HL166" s="35"/>
      <c r="HM166" s="35"/>
      <c r="HN166" s="35"/>
      <c r="HO166" s="35"/>
      <c r="HP166" s="35"/>
      <c r="HQ166" s="35"/>
      <c r="HR166" s="35"/>
      <c r="HS166" s="35"/>
      <c r="HT166" s="35"/>
      <c r="HU166" s="35"/>
      <c r="HV166" s="35"/>
      <c r="HW166" s="35"/>
      <c r="HX166" s="35"/>
      <c r="HY166" s="35"/>
      <c r="HZ166" s="35"/>
      <c r="IA166" s="35"/>
      <c r="IB166" s="35"/>
      <c r="IC166" s="35"/>
      <c r="ID166" s="35"/>
      <c r="IE166" s="35"/>
      <c r="IF166" s="35"/>
      <c r="IG166" s="35"/>
      <c r="IH166" s="44"/>
      <c r="II166" s="44"/>
      <c r="IJ166" s="44"/>
      <c r="IK166" s="44"/>
      <c r="IL166" s="44"/>
      <c r="IM166" s="44"/>
      <c r="IN166" s="44"/>
      <c r="IO166" s="44"/>
      <c r="IP166" s="44"/>
      <c r="IQ166" s="44"/>
      <c r="IR166" s="44"/>
      <c r="IS166" s="44"/>
      <c r="IT166" s="44"/>
      <c r="IU166" s="44"/>
    </row>
    <row r="167" spans="1:255" s="3" customFormat="1" ht="14.25">
      <c r="A167" s="71"/>
      <c r="B167" s="73" t="s">
        <v>285</v>
      </c>
      <c r="C167" s="17">
        <v>2110507</v>
      </c>
      <c r="D167" s="17">
        <v>502</v>
      </c>
      <c r="E167" s="17">
        <v>302</v>
      </c>
      <c r="F167" s="17">
        <v>2001</v>
      </c>
      <c r="G167" s="24">
        <v>2027</v>
      </c>
      <c r="H167" s="25">
        <v>10</v>
      </c>
      <c r="I167" s="32"/>
      <c r="J167" s="33"/>
      <c r="K167" s="36" t="s">
        <v>286</v>
      </c>
      <c r="IH167" s="43"/>
      <c r="II167" s="43"/>
      <c r="IJ167" s="43"/>
      <c r="IK167" s="43"/>
      <c r="IL167" s="43"/>
      <c r="IM167" s="43"/>
      <c r="IN167" s="43"/>
      <c r="IO167" s="43"/>
      <c r="IP167" s="43"/>
      <c r="IQ167" s="43"/>
      <c r="IR167" s="43"/>
      <c r="IS167" s="43"/>
      <c r="IT167" s="43"/>
      <c r="IU167" s="43"/>
    </row>
    <row r="168" spans="1:255" s="3" customFormat="1" ht="14.25">
      <c r="A168" s="71"/>
      <c r="B168" s="71"/>
      <c r="C168" s="17">
        <v>2110507</v>
      </c>
      <c r="D168" s="17">
        <v>502</v>
      </c>
      <c r="E168" s="17">
        <v>302</v>
      </c>
      <c r="F168" s="17">
        <v>2001</v>
      </c>
      <c r="G168" s="24">
        <v>636</v>
      </c>
      <c r="H168" s="25">
        <v>10</v>
      </c>
      <c r="I168" s="32"/>
      <c r="J168" s="33"/>
      <c r="K168" s="36" t="s">
        <v>287</v>
      </c>
      <c r="IH168" s="43"/>
      <c r="II168" s="43"/>
      <c r="IJ168" s="43"/>
      <c r="IK168" s="43"/>
      <c r="IL168" s="43"/>
      <c r="IM168" s="43"/>
      <c r="IN168" s="43"/>
      <c r="IO168" s="43"/>
      <c r="IP168" s="43"/>
      <c r="IQ168" s="43"/>
      <c r="IR168" s="43"/>
      <c r="IS168" s="43"/>
      <c r="IT168" s="43"/>
      <c r="IU168" s="43"/>
    </row>
    <row r="169" spans="1:255" s="3" customFormat="1" ht="14.25">
      <c r="A169" s="71"/>
      <c r="B169" s="71"/>
      <c r="C169" s="17">
        <v>2110507</v>
      </c>
      <c r="D169" s="17">
        <v>502</v>
      </c>
      <c r="E169" s="17">
        <v>302</v>
      </c>
      <c r="F169" s="17">
        <v>2001</v>
      </c>
      <c r="G169" s="24">
        <v>1973</v>
      </c>
      <c r="H169" s="25">
        <v>10</v>
      </c>
      <c r="I169" s="32"/>
      <c r="J169" s="33"/>
      <c r="K169" s="36" t="s">
        <v>288</v>
      </c>
      <c r="IH169" s="43"/>
      <c r="II169" s="43"/>
      <c r="IJ169" s="43"/>
      <c r="IK169" s="43"/>
      <c r="IL169" s="43"/>
      <c r="IM169" s="43"/>
      <c r="IN169" s="43"/>
      <c r="IO169" s="43"/>
      <c r="IP169" s="43"/>
      <c r="IQ169" s="43"/>
      <c r="IR169" s="43"/>
      <c r="IS169" s="43"/>
      <c r="IT169" s="43"/>
      <c r="IU169" s="43"/>
    </row>
    <row r="170" spans="1:255" s="3" customFormat="1" ht="14.25">
      <c r="A170" s="71"/>
      <c r="B170" s="72"/>
      <c r="C170" s="17">
        <v>2110507</v>
      </c>
      <c r="D170" s="17">
        <v>502</v>
      </c>
      <c r="E170" s="17">
        <v>302</v>
      </c>
      <c r="F170" s="17">
        <v>2001</v>
      </c>
      <c r="G170" s="24">
        <v>19475</v>
      </c>
      <c r="H170" s="25">
        <f>ROUND(G170*8866/4270289,0)</f>
        <v>40</v>
      </c>
      <c r="I170" s="32"/>
      <c r="J170" s="33"/>
      <c r="K170" s="36" t="s">
        <v>289</v>
      </c>
      <c r="IH170" s="43"/>
      <c r="II170" s="43"/>
      <c r="IJ170" s="43"/>
      <c r="IK170" s="43"/>
      <c r="IL170" s="43"/>
      <c r="IM170" s="43"/>
      <c r="IN170" s="43"/>
      <c r="IO170" s="43"/>
      <c r="IP170" s="43"/>
      <c r="IQ170" s="43"/>
      <c r="IR170" s="43"/>
      <c r="IS170" s="43"/>
      <c r="IT170" s="43"/>
      <c r="IU170" s="43"/>
    </row>
    <row r="171" spans="1:255" s="4" customFormat="1" ht="36">
      <c r="A171" s="67"/>
      <c r="B171" s="12" t="s">
        <v>290</v>
      </c>
      <c r="C171" s="12"/>
      <c r="D171" s="12"/>
      <c r="E171" s="12"/>
      <c r="F171" s="12"/>
      <c r="G171" s="20">
        <f>SUM(G172:G174)</f>
        <v>9738</v>
      </c>
      <c r="H171" s="21">
        <f>SUM(H172:H174)</f>
        <v>31</v>
      </c>
      <c r="I171" s="32">
        <v>501604.8466619988</v>
      </c>
      <c r="J171" s="40" t="s">
        <v>516</v>
      </c>
      <c r="K171" s="38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35"/>
      <c r="BZ171" s="35"/>
      <c r="CA171" s="35"/>
      <c r="CB171" s="35"/>
      <c r="CC171" s="35"/>
      <c r="CD171" s="35"/>
      <c r="CE171" s="35"/>
      <c r="CF171" s="35"/>
      <c r="CG171" s="35"/>
      <c r="CH171" s="35"/>
      <c r="CI171" s="35"/>
      <c r="CJ171" s="35"/>
      <c r="CK171" s="35"/>
      <c r="CL171" s="35"/>
      <c r="CM171" s="35"/>
      <c r="CN171" s="35"/>
      <c r="CO171" s="35"/>
      <c r="CP171" s="35"/>
      <c r="CQ171" s="35"/>
      <c r="CR171" s="35"/>
      <c r="CS171" s="35"/>
      <c r="CT171" s="35"/>
      <c r="CU171" s="35"/>
      <c r="CV171" s="35"/>
      <c r="CW171" s="35"/>
      <c r="CX171" s="35"/>
      <c r="CY171" s="35"/>
      <c r="CZ171" s="35"/>
      <c r="DA171" s="35"/>
      <c r="DB171" s="35"/>
      <c r="DC171" s="35"/>
      <c r="DD171" s="35"/>
      <c r="DE171" s="35"/>
      <c r="DF171" s="35"/>
      <c r="DG171" s="35"/>
      <c r="DH171" s="35"/>
      <c r="DI171" s="35"/>
      <c r="DJ171" s="35"/>
      <c r="DK171" s="35"/>
      <c r="DL171" s="35"/>
      <c r="DM171" s="35"/>
      <c r="DN171" s="35"/>
      <c r="DO171" s="35"/>
      <c r="DP171" s="35"/>
      <c r="DQ171" s="35"/>
      <c r="DR171" s="35"/>
      <c r="DS171" s="35"/>
      <c r="DT171" s="35"/>
      <c r="DU171" s="35"/>
      <c r="DV171" s="35"/>
      <c r="DW171" s="35"/>
      <c r="DX171" s="35"/>
      <c r="DY171" s="35"/>
      <c r="DZ171" s="35"/>
      <c r="EA171" s="35"/>
      <c r="EB171" s="35"/>
      <c r="EC171" s="35"/>
      <c r="ED171" s="35"/>
      <c r="EE171" s="35"/>
      <c r="EF171" s="35"/>
      <c r="EG171" s="35"/>
      <c r="EH171" s="35"/>
      <c r="EI171" s="35"/>
      <c r="EJ171" s="35"/>
      <c r="EK171" s="35"/>
      <c r="EL171" s="35"/>
      <c r="EM171" s="35"/>
      <c r="EN171" s="35"/>
      <c r="EO171" s="35"/>
      <c r="EP171" s="35"/>
      <c r="EQ171" s="35"/>
      <c r="ER171" s="35"/>
      <c r="ES171" s="35"/>
      <c r="ET171" s="35"/>
      <c r="EU171" s="35"/>
      <c r="EV171" s="35"/>
      <c r="EW171" s="35"/>
      <c r="EX171" s="35"/>
      <c r="EY171" s="35"/>
      <c r="EZ171" s="35"/>
      <c r="FA171" s="35"/>
      <c r="FB171" s="35"/>
      <c r="FC171" s="35"/>
      <c r="FD171" s="35"/>
      <c r="FE171" s="35"/>
      <c r="FF171" s="35"/>
      <c r="FG171" s="35"/>
      <c r="FH171" s="35"/>
      <c r="FI171" s="35"/>
      <c r="FJ171" s="35"/>
      <c r="FK171" s="35"/>
      <c r="FL171" s="35"/>
      <c r="FM171" s="35"/>
      <c r="FN171" s="35"/>
      <c r="FO171" s="35"/>
      <c r="FP171" s="35"/>
      <c r="FQ171" s="35"/>
      <c r="FR171" s="35"/>
      <c r="FS171" s="35"/>
      <c r="FT171" s="35"/>
      <c r="FU171" s="35"/>
      <c r="FV171" s="35"/>
      <c r="FW171" s="35"/>
      <c r="FX171" s="35"/>
      <c r="FY171" s="35"/>
      <c r="FZ171" s="35"/>
      <c r="GA171" s="35"/>
      <c r="GB171" s="35"/>
      <c r="GC171" s="35"/>
      <c r="GD171" s="35"/>
      <c r="GE171" s="35"/>
      <c r="GF171" s="35"/>
      <c r="GG171" s="35"/>
      <c r="GH171" s="35"/>
      <c r="GI171" s="35"/>
      <c r="GJ171" s="35"/>
      <c r="GK171" s="35"/>
      <c r="GL171" s="35"/>
      <c r="GM171" s="35"/>
      <c r="GN171" s="35"/>
      <c r="GO171" s="35"/>
      <c r="GP171" s="35"/>
      <c r="GQ171" s="35"/>
      <c r="GR171" s="35"/>
      <c r="GS171" s="35"/>
      <c r="GT171" s="35"/>
      <c r="GU171" s="35"/>
      <c r="GV171" s="35"/>
      <c r="GW171" s="35"/>
      <c r="GX171" s="35"/>
      <c r="GY171" s="35"/>
      <c r="GZ171" s="35"/>
      <c r="HA171" s="35"/>
      <c r="HB171" s="35"/>
      <c r="HC171" s="35"/>
      <c r="HD171" s="35"/>
      <c r="HE171" s="35"/>
      <c r="HF171" s="35"/>
      <c r="HG171" s="35"/>
      <c r="HH171" s="35"/>
      <c r="HI171" s="35"/>
      <c r="HJ171" s="35"/>
      <c r="HK171" s="35"/>
      <c r="HL171" s="35"/>
      <c r="HM171" s="35"/>
      <c r="HN171" s="35"/>
      <c r="HO171" s="35"/>
      <c r="HP171" s="35"/>
      <c r="HQ171" s="35"/>
      <c r="HR171" s="35"/>
      <c r="HS171" s="35"/>
      <c r="HT171" s="35"/>
      <c r="HU171" s="35"/>
      <c r="HV171" s="35"/>
      <c r="HW171" s="35"/>
      <c r="HX171" s="35"/>
      <c r="HY171" s="35"/>
      <c r="HZ171" s="35"/>
      <c r="IA171" s="35"/>
      <c r="IB171" s="35"/>
      <c r="IC171" s="35"/>
      <c r="ID171" s="35"/>
      <c r="IE171" s="35"/>
      <c r="IF171" s="35"/>
      <c r="IG171" s="35"/>
      <c r="IH171" s="44"/>
      <c r="II171" s="44"/>
      <c r="IJ171" s="44"/>
      <c r="IK171" s="44"/>
      <c r="IL171" s="44"/>
      <c r="IM171" s="44"/>
      <c r="IN171" s="44"/>
      <c r="IO171" s="44"/>
      <c r="IP171" s="44"/>
      <c r="IQ171" s="44"/>
      <c r="IR171" s="44"/>
      <c r="IS171" s="44"/>
      <c r="IT171" s="44"/>
      <c r="IU171" s="44"/>
    </row>
    <row r="172" spans="1:255" s="3" customFormat="1" ht="14.25">
      <c r="A172" s="71"/>
      <c r="B172" s="73" t="s">
        <v>292</v>
      </c>
      <c r="C172" s="17">
        <v>2110507</v>
      </c>
      <c r="D172" s="17">
        <v>502</v>
      </c>
      <c r="E172" s="17">
        <v>302</v>
      </c>
      <c r="F172" s="17">
        <v>2001</v>
      </c>
      <c r="G172" s="24">
        <v>5519</v>
      </c>
      <c r="H172" s="25">
        <f>ROUND(G172*8866/4270289,0)</f>
        <v>11</v>
      </c>
      <c r="I172" s="32"/>
      <c r="J172" s="33"/>
      <c r="K172" s="36" t="s">
        <v>293</v>
      </c>
      <c r="IH172" s="43"/>
      <c r="II172" s="43"/>
      <c r="IJ172" s="43"/>
      <c r="IK172" s="43"/>
      <c r="IL172" s="43"/>
      <c r="IM172" s="43"/>
      <c r="IN172" s="43"/>
      <c r="IO172" s="43"/>
      <c r="IP172" s="43"/>
      <c r="IQ172" s="43"/>
      <c r="IR172" s="43"/>
      <c r="IS172" s="43"/>
      <c r="IT172" s="43"/>
      <c r="IU172" s="43"/>
    </row>
    <row r="173" spans="1:255" s="3" customFormat="1" ht="14.25">
      <c r="A173" s="71"/>
      <c r="B173" s="71"/>
      <c r="C173" s="17">
        <v>2110507</v>
      </c>
      <c r="D173" s="17">
        <v>502</v>
      </c>
      <c r="E173" s="17">
        <v>302</v>
      </c>
      <c r="F173" s="17">
        <v>2001</v>
      </c>
      <c r="G173" s="24">
        <v>3891</v>
      </c>
      <c r="H173" s="25">
        <v>10</v>
      </c>
      <c r="I173" s="32"/>
      <c r="J173" s="33"/>
      <c r="K173" s="36" t="s">
        <v>294</v>
      </c>
      <c r="IH173" s="43"/>
      <c r="II173" s="43"/>
      <c r="IJ173" s="43"/>
      <c r="IK173" s="43"/>
      <c r="IL173" s="43"/>
      <c r="IM173" s="43"/>
      <c r="IN173" s="43"/>
      <c r="IO173" s="43"/>
      <c r="IP173" s="43"/>
      <c r="IQ173" s="43"/>
      <c r="IR173" s="43"/>
      <c r="IS173" s="43"/>
      <c r="IT173" s="43"/>
      <c r="IU173" s="43"/>
    </row>
    <row r="174" spans="1:255" s="3" customFormat="1" ht="14.25">
      <c r="A174" s="72"/>
      <c r="B174" s="72"/>
      <c r="C174" s="17">
        <v>2110507</v>
      </c>
      <c r="D174" s="17">
        <v>502</v>
      </c>
      <c r="E174" s="17">
        <v>302</v>
      </c>
      <c r="F174" s="17">
        <v>2001</v>
      </c>
      <c r="G174" s="24">
        <v>328</v>
      </c>
      <c r="H174" s="25">
        <v>10</v>
      </c>
      <c r="I174" s="32"/>
      <c r="J174" s="33"/>
      <c r="K174" s="36" t="s">
        <v>295</v>
      </c>
      <c r="IH174" s="43"/>
      <c r="II174" s="43"/>
      <c r="IJ174" s="43"/>
      <c r="IK174" s="43"/>
      <c r="IL174" s="43"/>
      <c r="IM174" s="43"/>
      <c r="IN174" s="43"/>
      <c r="IO174" s="43"/>
      <c r="IP174" s="43"/>
      <c r="IQ174" s="43"/>
      <c r="IR174" s="43"/>
      <c r="IS174" s="43"/>
      <c r="IT174" s="43"/>
      <c r="IU174" s="43"/>
    </row>
    <row r="175" spans="1:255" s="4" customFormat="1" ht="14.25">
      <c r="A175" s="66" t="s">
        <v>296</v>
      </c>
      <c r="B175" s="12" t="s">
        <v>297</v>
      </c>
      <c r="C175" s="18"/>
      <c r="D175" s="18"/>
      <c r="E175" s="18"/>
      <c r="F175" s="18"/>
      <c r="G175" s="19">
        <f>G176+G179+G183+G184+G187+G190+G195+G196+G197+G201+G204+G210</f>
        <v>911158</v>
      </c>
      <c r="H175" s="26">
        <f>H176+H179+H183+H184+H187+H190+H195+H196+H197+H201+H204+H210</f>
        <v>1933</v>
      </c>
      <c r="I175" s="32"/>
      <c r="J175" s="39"/>
      <c r="K175" s="38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35"/>
      <c r="BZ175" s="35"/>
      <c r="CA175" s="35"/>
      <c r="CB175" s="35"/>
      <c r="CC175" s="35"/>
      <c r="CD175" s="35"/>
      <c r="CE175" s="35"/>
      <c r="CF175" s="35"/>
      <c r="CG175" s="35"/>
      <c r="CH175" s="35"/>
      <c r="CI175" s="35"/>
      <c r="CJ175" s="35"/>
      <c r="CK175" s="35"/>
      <c r="CL175" s="35"/>
      <c r="CM175" s="35"/>
      <c r="CN175" s="35"/>
      <c r="CO175" s="35"/>
      <c r="CP175" s="35"/>
      <c r="CQ175" s="35"/>
      <c r="CR175" s="35"/>
      <c r="CS175" s="35"/>
      <c r="CT175" s="35"/>
      <c r="CU175" s="35"/>
      <c r="CV175" s="35"/>
      <c r="CW175" s="35"/>
      <c r="CX175" s="35"/>
      <c r="CY175" s="35"/>
      <c r="CZ175" s="35"/>
      <c r="DA175" s="35"/>
      <c r="DB175" s="35"/>
      <c r="DC175" s="35"/>
      <c r="DD175" s="35"/>
      <c r="DE175" s="35"/>
      <c r="DF175" s="35"/>
      <c r="DG175" s="35"/>
      <c r="DH175" s="35"/>
      <c r="DI175" s="35"/>
      <c r="DJ175" s="35"/>
      <c r="DK175" s="35"/>
      <c r="DL175" s="35"/>
      <c r="DM175" s="35"/>
      <c r="DN175" s="35"/>
      <c r="DO175" s="35"/>
      <c r="DP175" s="35"/>
      <c r="DQ175" s="35"/>
      <c r="DR175" s="35"/>
      <c r="DS175" s="35"/>
      <c r="DT175" s="35"/>
      <c r="DU175" s="35"/>
      <c r="DV175" s="35"/>
      <c r="DW175" s="35"/>
      <c r="DX175" s="35"/>
      <c r="DY175" s="35"/>
      <c r="DZ175" s="35"/>
      <c r="EA175" s="35"/>
      <c r="EB175" s="35"/>
      <c r="EC175" s="35"/>
      <c r="ED175" s="35"/>
      <c r="EE175" s="35"/>
      <c r="EF175" s="35"/>
      <c r="EG175" s="35"/>
      <c r="EH175" s="35"/>
      <c r="EI175" s="35"/>
      <c r="EJ175" s="35"/>
      <c r="EK175" s="35"/>
      <c r="EL175" s="35"/>
      <c r="EM175" s="35"/>
      <c r="EN175" s="35"/>
      <c r="EO175" s="35"/>
      <c r="EP175" s="35"/>
      <c r="EQ175" s="35"/>
      <c r="ER175" s="35"/>
      <c r="ES175" s="35"/>
      <c r="ET175" s="35"/>
      <c r="EU175" s="35"/>
      <c r="EV175" s="35"/>
      <c r="EW175" s="35"/>
      <c r="EX175" s="35"/>
      <c r="EY175" s="35"/>
      <c r="EZ175" s="35"/>
      <c r="FA175" s="35"/>
      <c r="FB175" s="35"/>
      <c r="FC175" s="35"/>
      <c r="FD175" s="35"/>
      <c r="FE175" s="35"/>
      <c r="FF175" s="35"/>
      <c r="FG175" s="35"/>
      <c r="FH175" s="35"/>
      <c r="FI175" s="35"/>
      <c r="FJ175" s="35"/>
      <c r="FK175" s="35"/>
      <c r="FL175" s="35"/>
      <c r="FM175" s="35"/>
      <c r="FN175" s="35"/>
      <c r="FO175" s="35"/>
      <c r="FP175" s="35"/>
      <c r="FQ175" s="35"/>
      <c r="FR175" s="35"/>
      <c r="FS175" s="35"/>
      <c r="FT175" s="35"/>
      <c r="FU175" s="35"/>
      <c r="FV175" s="35"/>
      <c r="FW175" s="35"/>
      <c r="FX175" s="35"/>
      <c r="FY175" s="35"/>
      <c r="FZ175" s="35"/>
      <c r="GA175" s="35"/>
      <c r="GB175" s="35"/>
      <c r="GC175" s="35"/>
      <c r="GD175" s="35"/>
      <c r="GE175" s="35"/>
      <c r="GF175" s="35"/>
      <c r="GG175" s="35"/>
      <c r="GH175" s="35"/>
      <c r="GI175" s="35"/>
      <c r="GJ175" s="35"/>
      <c r="GK175" s="35"/>
      <c r="GL175" s="35"/>
      <c r="GM175" s="35"/>
      <c r="GN175" s="35"/>
      <c r="GO175" s="35"/>
      <c r="GP175" s="35"/>
      <c r="GQ175" s="35"/>
      <c r="GR175" s="35"/>
      <c r="GS175" s="35"/>
      <c r="GT175" s="35"/>
      <c r="GU175" s="35"/>
      <c r="GV175" s="35"/>
      <c r="GW175" s="35"/>
      <c r="GX175" s="35"/>
      <c r="GY175" s="35"/>
      <c r="GZ175" s="35"/>
      <c r="HA175" s="35"/>
      <c r="HB175" s="35"/>
      <c r="HC175" s="35"/>
      <c r="HD175" s="35"/>
      <c r="HE175" s="35"/>
      <c r="HF175" s="35"/>
      <c r="HG175" s="35"/>
      <c r="HH175" s="35"/>
      <c r="HI175" s="35"/>
      <c r="HJ175" s="35"/>
      <c r="HK175" s="35"/>
      <c r="HL175" s="35"/>
      <c r="HM175" s="35"/>
      <c r="HN175" s="35"/>
      <c r="HO175" s="35"/>
      <c r="HP175" s="35"/>
      <c r="HQ175" s="35"/>
      <c r="HR175" s="35"/>
      <c r="HS175" s="35"/>
      <c r="HT175" s="35"/>
      <c r="HU175" s="35"/>
      <c r="HV175" s="35"/>
      <c r="HW175" s="35"/>
      <c r="HX175" s="35"/>
      <c r="HY175" s="35"/>
      <c r="HZ175" s="35"/>
      <c r="IA175" s="35"/>
      <c r="IB175" s="35"/>
      <c r="IC175" s="35"/>
      <c r="ID175" s="35"/>
      <c r="IE175" s="35"/>
      <c r="IF175" s="35"/>
      <c r="IG175" s="35"/>
      <c r="IH175" s="44"/>
      <c r="II175" s="44"/>
      <c r="IJ175" s="44"/>
      <c r="IK175" s="44"/>
      <c r="IL175" s="44"/>
      <c r="IM175" s="44"/>
      <c r="IN175" s="44"/>
      <c r="IO175" s="44"/>
      <c r="IP175" s="44"/>
      <c r="IQ175" s="44"/>
      <c r="IR175" s="44"/>
      <c r="IS175" s="44"/>
      <c r="IT175" s="44"/>
      <c r="IU175" s="44"/>
    </row>
    <row r="176" spans="1:255" s="4" customFormat="1" ht="36">
      <c r="A176" s="67"/>
      <c r="B176" s="12" t="s">
        <v>298</v>
      </c>
      <c r="C176" s="12"/>
      <c r="D176" s="12"/>
      <c r="E176" s="12"/>
      <c r="F176" s="12"/>
      <c r="G176" s="20">
        <f>G177+G178</f>
        <v>50587</v>
      </c>
      <c r="H176" s="21">
        <f>H177+H178</f>
        <v>105</v>
      </c>
      <c r="I176" s="32">
        <v>2605738.794217553</v>
      </c>
      <c r="J176" s="40" t="s">
        <v>516</v>
      </c>
      <c r="K176" s="38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35"/>
      <c r="CB176" s="35"/>
      <c r="CC176" s="35"/>
      <c r="CD176" s="35"/>
      <c r="CE176" s="35"/>
      <c r="CF176" s="35"/>
      <c r="CG176" s="35"/>
      <c r="CH176" s="35"/>
      <c r="CI176" s="35"/>
      <c r="CJ176" s="35"/>
      <c r="CK176" s="35"/>
      <c r="CL176" s="35"/>
      <c r="CM176" s="35"/>
      <c r="CN176" s="35"/>
      <c r="CO176" s="35"/>
      <c r="CP176" s="35"/>
      <c r="CQ176" s="35"/>
      <c r="CR176" s="35"/>
      <c r="CS176" s="35"/>
      <c r="CT176" s="35"/>
      <c r="CU176" s="35"/>
      <c r="CV176" s="35"/>
      <c r="CW176" s="35"/>
      <c r="CX176" s="35"/>
      <c r="CY176" s="35"/>
      <c r="CZ176" s="35"/>
      <c r="DA176" s="35"/>
      <c r="DB176" s="35"/>
      <c r="DC176" s="35"/>
      <c r="DD176" s="35"/>
      <c r="DE176" s="35"/>
      <c r="DF176" s="35"/>
      <c r="DG176" s="35"/>
      <c r="DH176" s="35"/>
      <c r="DI176" s="35"/>
      <c r="DJ176" s="35"/>
      <c r="DK176" s="35"/>
      <c r="DL176" s="35"/>
      <c r="DM176" s="35"/>
      <c r="DN176" s="35"/>
      <c r="DO176" s="35"/>
      <c r="DP176" s="35"/>
      <c r="DQ176" s="35"/>
      <c r="DR176" s="35"/>
      <c r="DS176" s="35"/>
      <c r="DT176" s="35"/>
      <c r="DU176" s="35"/>
      <c r="DV176" s="35"/>
      <c r="DW176" s="35"/>
      <c r="DX176" s="35"/>
      <c r="DY176" s="35"/>
      <c r="DZ176" s="35"/>
      <c r="EA176" s="35"/>
      <c r="EB176" s="35"/>
      <c r="EC176" s="35"/>
      <c r="ED176" s="35"/>
      <c r="EE176" s="35"/>
      <c r="EF176" s="35"/>
      <c r="EG176" s="35"/>
      <c r="EH176" s="35"/>
      <c r="EI176" s="35"/>
      <c r="EJ176" s="35"/>
      <c r="EK176" s="35"/>
      <c r="EL176" s="35"/>
      <c r="EM176" s="35"/>
      <c r="EN176" s="35"/>
      <c r="EO176" s="35"/>
      <c r="EP176" s="35"/>
      <c r="EQ176" s="35"/>
      <c r="ER176" s="35"/>
      <c r="ES176" s="35"/>
      <c r="ET176" s="35"/>
      <c r="EU176" s="35"/>
      <c r="EV176" s="35"/>
      <c r="EW176" s="35"/>
      <c r="EX176" s="35"/>
      <c r="EY176" s="35"/>
      <c r="EZ176" s="35"/>
      <c r="FA176" s="35"/>
      <c r="FB176" s="35"/>
      <c r="FC176" s="35"/>
      <c r="FD176" s="35"/>
      <c r="FE176" s="35"/>
      <c r="FF176" s="35"/>
      <c r="FG176" s="35"/>
      <c r="FH176" s="35"/>
      <c r="FI176" s="35"/>
      <c r="FJ176" s="35"/>
      <c r="FK176" s="35"/>
      <c r="FL176" s="35"/>
      <c r="FM176" s="35"/>
      <c r="FN176" s="35"/>
      <c r="FO176" s="35"/>
      <c r="FP176" s="35"/>
      <c r="FQ176" s="35"/>
      <c r="FR176" s="35"/>
      <c r="FS176" s="35"/>
      <c r="FT176" s="35"/>
      <c r="FU176" s="35"/>
      <c r="FV176" s="35"/>
      <c r="FW176" s="35"/>
      <c r="FX176" s="35"/>
      <c r="FY176" s="35"/>
      <c r="FZ176" s="35"/>
      <c r="GA176" s="35"/>
      <c r="GB176" s="35"/>
      <c r="GC176" s="35"/>
      <c r="GD176" s="35"/>
      <c r="GE176" s="35"/>
      <c r="GF176" s="35"/>
      <c r="GG176" s="35"/>
      <c r="GH176" s="35"/>
      <c r="GI176" s="35"/>
      <c r="GJ176" s="35"/>
      <c r="GK176" s="35"/>
      <c r="GL176" s="35"/>
      <c r="GM176" s="35"/>
      <c r="GN176" s="35"/>
      <c r="GO176" s="35"/>
      <c r="GP176" s="35"/>
      <c r="GQ176" s="35"/>
      <c r="GR176" s="35"/>
      <c r="GS176" s="35"/>
      <c r="GT176" s="35"/>
      <c r="GU176" s="35"/>
      <c r="GV176" s="35"/>
      <c r="GW176" s="35"/>
      <c r="GX176" s="35"/>
      <c r="GY176" s="35"/>
      <c r="GZ176" s="35"/>
      <c r="HA176" s="35"/>
      <c r="HB176" s="35"/>
      <c r="HC176" s="35"/>
      <c r="HD176" s="35"/>
      <c r="HE176" s="35"/>
      <c r="HF176" s="35"/>
      <c r="HG176" s="35"/>
      <c r="HH176" s="35"/>
      <c r="HI176" s="35"/>
      <c r="HJ176" s="35"/>
      <c r="HK176" s="35"/>
      <c r="HL176" s="35"/>
      <c r="HM176" s="35"/>
      <c r="HN176" s="35"/>
      <c r="HO176" s="35"/>
      <c r="HP176" s="35"/>
      <c r="HQ176" s="35"/>
      <c r="HR176" s="35"/>
      <c r="HS176" s="35"/>
      <c r="HT176" s="35"/>
      <c r="HU176" s="35"/>
      <c r="HV176" s="35"/>
      <c r="HW176" s="35"/>
      <c r="HX176" s="35"/>
      <c r="HY176" s="35"/>
      <c r="HZ176" s="35"/>
      <c r="IA176" s="35"/>
      <c r="IB176" s="35"/>
      <c r="IC176" s="35"/>
      <c r="ID176" s="35"/>
      <c r="IE176" s="35"/>
      <c r="IF176" s="35"/>
      <c r="IG176" s="35"/>
      <c r="IH176" s="44"/>
      <c r="II176" s="44"/>
      <c r="IJ176" s="44"/>
      <c r="IK176" s="44"/>
      <c r="IL176" s="44"/>
      <c r="IM176" s="44"/>
      <c r="IN176" s="44"/>
      <c r="IO176" s="44"/>
      <c r="IP176" s="44"/>
      <c r="IQ176" s="44"/>
      <c r="IR176" s="44"/>
      <c r="IS176" s="44"/>
      <c r="IT176" s="44"/>
      <c r="IU176" s="44"/>
    </row>
    <row r="177" spans="1:255" s="3" customFormat="1" ht="14.25">
      <c r="A177" s="71"/>
      <c r="B177" s="73" t="s">
        <v>300</v>
      </c>
      <c r="C177" s="17">
        <v>2110507</v>
      </c>
      <c r="D177" s="17">
        <v>502</v>
      </c>
      <c r="E177" s="17">
        <v>302</v>
      </c>
      <c r="F177" s="17">
        <v>2001</v>
      </c>
      <c r="G177" s="24">
        <v>13171</v>
      </c>
      <c r="H177" s="25">
        <f>ROUND(G177*8866/4270289,0)</f>
        <v>27</v>
      </c>
      <c r="I177" s="32"/>
      <c r="J177" s="33"/>
      <c r="K177" s="36" t="s">
        <v>301</v>
      </c>
      <c r="IH177" s="43"/>
      <c r="II177" s="43"/>
      <c r="IJ177" s="43"/>
      <c r="IK177" s="43"/>
      <c r="IL177" s="43"/>
      <c r="IM177" s="43"/>
      <c r="IN177" s="43"/>
      <c r="IO177" s="43"/>
      <c r="IP177" s="43"/>
      <c r="IQ177" s="43"/>
      <c r="IR177" s="43"/>
      <c r="IS177" s="43"/>
      <c r="IT177" s="43"/>
      <c r="IU177" s="43"/>
    </row>
    <row r="178" spans="1:255" s="3" customFormat="1" ht="14.25">
      <c r="A178" s="71"/>
      <c r="B178" s="72"/>
      <c r="C178" s="17">
        <v>2110507</v>
      </c>
      <c r="D178" s="17">
        <v>502</v>
      </c>
      <c r="E178" s="17">
        <v>302</v>
      </c>
      <c r="F178" s="17">
        <v>2001</v>
      </c>
      <c r="G178" s="24">
        <v>37416</v>
      </c>
      <c r="H178" s="25">
        <f>ROUND(G178*8866/4270289,0)</f>
        <v>78</v>
      </c>
      <c r="I178" s="32"/>
      <c r="J178" s="33"/>
      <c r="K178" s="36" t="s">
        <v>302</v>
      </c>
      <c r="IH178" s="43"/>
      <c r="II178" s="43"/>
      <c r="IJ178" s="43"/>
      <c r="IK178" s="43"/>
      <c r="IL178" s="43"/>
      <c r="IM178" s="43"/>
      <c r="IN178" s="43"/>
      <c r="IO178" s="43"/>
      <c r="IP178" s="43"/>
      <c r="IQ178" s="43"/>
      <c r="IR178" s="43"/>
      <c r="IS178" s="43"/>
      <c r="IT178" s="43"/>
      <c r="IU178" s="43"/>
    </row>
    <row r="179" spans="1:255" s="4" customFormat="1" ht="36">
      <c r="A179" s="67"/>
      <c r="B179" s="12" t="s">
        <v>303</v>
      </c>
      <c r="C179" s="12"/>
      <c r="D179" s="12"/>
      <c r="E179" s="12"/>
      <c r="F179" s="12"/>
      <c r="G179" s="20">
        <f>G180+G181+G182</f>
        <v>19193</v>
      </c>
      <c r="H179" s="21">
        <f>H180+H181+H182</f>
        <v>45</v>
      </c>
      <c r="I179" s="32">
        <v>988632.3497621423</v>
      </c>
      <c r="J179" s="40" t="s">
        <v>516</v>
      </c>
      <c r="K179" s="38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  <c r="CK179" s="35"/>
      <c r="CL179" s="35"/>
      <c r="CM179" s="35"/>
      <c r="CN179" s="35"/>
      <c r="CO179" s="35"/>
      <c r="CP179" s="35"/>
      <c r="CQ179" s="35"/>
      <c r="CR179" s="35"/>
      <c r="CS179" s="35"/>
      <c r="CT179" s="35"/>
      <c r="CU179" s="35"/>
      <c r="CV179" s="35"/>
      <c r="CW179" s="35"/>
      <c r="CX179" s="35"/>
      <c r="CY179" s="35"/>
      <c r="CZ179" s="35"/>
      <c r="DA179" s="35"/>
      <c r="DB179" s="35"/>
      <c r="DC179" s="35"/>
      <c r="DD179" s="35"/>
      <c r="DE179" s="35"/>
      <c r="DF179" s="35"/>
      <c r="DG179" s="35"/>
      <c r="DH179" s="35"/>
      <c r="DI179" s="35"/>
      <c r="DJ179" s="35"/>
      <c r="DK179" s="35"/>
      <c r="DL179" s="35"/>
      <c r="DM179" s="35"/>
      <c r="DN179" s="35"/>
      <c r="DO179" s="35"/>
      <c r="DP179" s="35"/>
      <c r="DQ179" s="35"/>
      <c r="DR179" s="35"/>
      <c r="DS179" s="35"/>
      <c r="DT179" s="35"/>
      <c r="DU179" s="35"/>
      <c r="DV179" s="35"/>
      <c r="DW179" s="35"/>
      <c r="DX179" s="35"/>
      <c r="DY179" s="35"/>
      <c r="DZ179" s="35"/>
      <c r="EA179" s="35"/>
      <c r="EB179" s="35"/>
      <c r="EC179" s="35"/>
      <c r="ED179" s="35"/>
      <c r="EE179" s="35"/>
      <c r="EF179" s="35"/>
      <c r="EG179" s="35"/>
      <c r="EH179" s="35"/>
      <c r="EI179" s="35"/>
      <c r="EJ179" s="35"/>
      <c r="EK179" s="35"/>
      <c r="EL179" s="35"/>
      <c r="EM179" s="35"/>
      <c r="EN179" s="35"/>
      <c r="EO179" s="35"/>
      <c r="EP179" s="35"/>
      <c r="EQ179" s="35"/>
      <c r="ER179" s="35"/>
      <c r="ES179" s="35"/>
      <c r="ET179" s="35"/>
      <c r="EU179" s="35"/>
      <c r="EV179" s="35"/>
      <c r="EW179" s="35"/>
      <c r="EX179" s="35"/>
      <c r="EY179" s="35"/>
      <c r="EZ179" s="35"/>
      <c r="FA179" s="35"/>
      <c r="FB179" s="35"/>
      <c r="FC179" s="35"/>
      <c r="FD179" s="35"/>
      <c r="FE179" s="35"/>
      <c r="FF179" s="35"/>
      <c r="FG179" s="35"/>
      <c r="FH179" s="35"/>
      <c r="FI179" s="35"/>
      <c r="FJ179" s="35"/>
      <c r="FK179" s="35"/>
      <c r="FL179" s="35"/>
      <c r="FM179" s="35"/>
      <c r="FN179" s="35"/>
      <c r="FO179" s="35"/>
      <c r="FP179" s="35"/>
      <c r="FQ179" s="35"/>
      <c r="FR179" s="35"/>
      <c r="FS179" s="35"/>
      <c r="FT179" s="35"/>
      <c r="FU179" s="35"/>
      <c r="FV179" s="35"/>
      <c r="FW179" s="35"/>
      <c r="FX179" s="35"/>
      <c r="FY179" s="35"/>
      <c r="FZ179" s="35"/>
      <c r="GA179" s="35"/>
      <c r="GB179" s="35"/>
      <c r="GC179" s="35"/>
      <c r="GD179" s="35"/>
      <c r="GE179" s="35"/>
      <c r="GF179" s="35"/>
      <c r="GG179" s="35"/>
      <c r="GH179" s="35"/>
      <c r="GI179" s="35"/>
      <c r="GJ179" s="35"/>
      <c r="GK179" s="35"/>
      <c r="GL179" s="35"/>
      <c r="GM179" s="35"/>
      <c r="GN179" s="35"/>
      <c r="GO179" s="35"/>
      <c r="GP179" s="35"/>
      <c r="GQ179" s="35"/>
      <c r="GR179" s="35"/>
      <c r="GS179" s="35"/>
      <c r="GT179" s="35"/>
      <c r="GU179" s="35"/>
      <c r="GV179" s="35"/>
      <c r="GW179" s="35"/>
      <c r="GX179" s="35"/>
      <c r="GY179" s="35"/>
      <c r="GZ179" s="35"/>
      <c r="HA179" s="35"/>
      <c r="HB179" s="35"/>
      <c r="HC179" s="35"/>
      <c r="HD179" s="35"/>
      <c r="HE179" s="35"/>
      <c r="HF179" s="35"/>
      <c r="HG179" s="35"/>
      <c r="HH179" s="35"/>
      <c r="HI179" s="35"/>
      <c r="HJ179" s="35"/>
      <c r="HK179" s="35"/>
      <c r="HL179" s="35"/>
      <c r="HM179" s="35"/>
      <c r="HN179" s="35"/>
      <c r="HO179" s="35"/>
      <c r="HP179" s="35"/>
      <c r="HQ179" s="35"/>
      <c r="HR179" s="35"/>
      <c r="HS179" s="35"/>
      <c r="HT179" s="35"/>
      <c r="HU179" s="35"/>
      <c r="HV179" s="35"/>
      <c r="HW179" s="35"/>
      <c r="HX179" s="35"/>
      <c r="HY179" s="35"/>
      <c r="HZ179" s="35"/>
      <c r="IA179" s="35"/>
      <c r="IB179" s="35"/>
      <c r="IC179" s="35"/>
      <c r="ID179" s="35"/>
      <c r="IE179" s="35"/>
      <c r="IF179" s="35"/>
      <c r="IG179" s="35"/>
      <c r="IH179" s="44"/>
      <c r="II179" s="44"/>
      <c r="IJ179" s="44"/>
      <c r="IK179" s="44"/>
      <c r="IL179" s="44"/>
      <c r="IM179" s="44"/>
      <c r="IN179" s="44"/>
      <c r="IO179" s="44"/>
      <c r="IP179" s="44"/>
      <c r="IQ179" s="44"/>
      <c r="IR179" s="44"/>
      <c r="IS179" s="44"/>
      <c r="IT179" s="44"/>
      <c r="IU179" s="44"/>
    </row>
    <row r="180" spans="1:255" s="3" customFormat="1" ht="14.25">
      <c r="A180" s="71"/>
      <c r="B180" s="73" t="s">
        <v>305</v>
      </c>
      <c r="C180" s="17">
        <v>2110507</v>
      </c>
      <c r="D180" s="17">
        <v>502</v>
      </c>
      <c r="E180" s="17">
        <v>302</v>
      </c>
      <c r="F180" s="17">
        <v>2001</v>
      </c>
      <c r="G180" s="24">
        <v>12122</v>
      </c>
      <c r="H180" s="25">
        <f>ROUND(G180*8866/4270289,0)</f>
        <v>25</v>
      </c>
      <c r="I180" s="32"/>
      <c r="J180" s="33"/>
      <c r="K180" s="36" t="s">
        <v>306</v>
      </c>
      <c r="IH180" s="43"/>
      <c r="II180" s="43"/>
      <c r="IJ180" s="43"/>
      <c r="IK180" s="43"/>
      <c r="IL180" s="43"/>
      <c r="IM180" s="43"/>
      <c r="IN180" s="43"/>
      <c r="IO180" s="43"/>
      <c r="IP180" s="43"/>
      <c r="IQ180" s="43"/>
      <c r="IR180" s="43"/>
      <c r="IS180" s="43"/>
      <c r="IT180" s="43"/>
      <c r="IU180" s="43"/>
    </row>
    <row r="181" spans="1:255" s="3" customFormat="1" ht="14.25">
      <c r="A181" s="71"/>
      <c r="B181" s="71"/>
      <c r="C181" s="17">
        <v>2110507</v>
      </c>
      <c r="D181" s="17">
        <v>502</v>
      </c>
      <c r="E181" s="17">
        <v>302</v>
      </c>
      <c r="F181" s="17">
        <v>2001</v>
      </c>
      <c r="G181" s="24">
        <v>4461</v>
      </c>
      <c r="H181" s="25">
        <f>ROUND(G181*9787/4397377,0)</f>
        <v>10</v>
      </c>
      <c r="I181" s="32"/>
      <c r="J181" s="33"/>
      <c r="K181" s="36" t="s">
        <v>307</v>
      </c>
      <c r="IH181" s="43"/>
      <c r="II181" s="43"/>
      <c r="IJ181" s="43"/>
      <c r="IK181" s="43"/>
      <c r="IL181" s="43"/>
      <c r="IM181" s="43"/>
      <c r="IN181" s="43"/>
      <c r="IO181" s="43"/>
      <c r="IP181" s="43"/>
      <c r="IQ181" s="43"/>
      <c r="IR181" s="43"/>
      <c r="IS181" s="43"/>
      <c r="IT181" s="43"/>
      <c r="IU181" s="43"/>
    </row>
    <row r="182" spans="1:255" s="3" customFormat="1" ht="14.25">
      <c r="A182" s="71"/>
      <c r="B182" s="72"/>
      <c r="C182" s="17">
        <v>2110507</v>
      </c>
      <c r="D182" s="17">
        <v>502</v>
      </c>
      <c r="E182" s="17">
        <v>302</v>
      </c>
      <c r="F182" s="17">
        <v>2001</v>
      </c>
      <c r="G182" s="24">
        <v>2610</v>
      </c>
      <c r="H182" s="25">
        <v>10</v>
      </c>
      <c r="I182" s="32"/>
      <c r="J182" s="33"/>
      <c r="K182" s="36" t="s">
        <v>37</v>
      </c>
      <c r="IH182" s="43"/>
      <c r="II182" s="43"/>
      <c r="IJ182" s="43"/>
      <c r="IK182" s="43"/>
      <c r="IL182" s="43"/>
      <c r="IM182" s="43"/>
      <c r="IN182" s="43"/>
      <c r="IO182" s="43"/>
      <c r="IP182" s="43"/>
      <c r="IQ182" s="43"/>
      <c r="IR182" s="43"/>
      <c r="IS182" s="43"/>
      <c r="IT182" s="43"/>
      <c r="IU182" s="43"/>
    </row>
    <row r="183" spans="1:255" s="3" customFormat="1" ht="36">
      <c r="A183" s="71"/>
      <c r="B183" s="16" t="s">
        <v>308</v>
      </c>
      <c r="C183" s="17">
        <v>2110507</v>
      </c>
      <c r="D183" s="17">
        <v>502</v>
      </c>
      <c r="E183" s="17">
        <v>302</v>
      </c>
      <c r="F183" s="17">
        <v>2001</v>
      </c>
      <c r="G183" s="24">
        <v>16</v>
      </c>
      <c r="H183" s="25">
        <v>10</v>
      </c>
      <c r="I183" s="32">
        <v>824.1607667479955</v>
      </c>
      <c r="J183" s="33" t="s">
        <v>516</v>
      </c>
      <c r="K183" s="22" t="s">
        <v>310</v>
      </c>
      <c r="IH183" s="43"/>
      <c r="II183" s="43"/>
      <c r="IJ183" s="43"/>
      <c r="IK183" s="43"/>
      <c r="IL183" s="43"/>
      <c r="IM183" s="43"/>
      <c r="IN183" s="43"/>
      <c r="IO183" s="43"/>
      <c r="IP183" s="43"/>
      <c r="IQ183" s="43"/>
      <c r="IR183" s="43"/>
      <c r="IS183" s="43"/>
      <c r="IT183" s="43"/>
      <c r="IU183" s="43"/>
    </row>
    <row r="184" spans="1:255" s="4" customFormat="1" ht="36">
      <c r="A184" s="67"/>
      <c r="B184" s="12" t="s">
        <v>311</v>
      </c>
      <c r="C184" s="12"/>
      <c r="D184" s="12"/>
      <c r="E184" s="12"/>
      <c r="F184" s="12"/>
      <c r="G184" s="20">
        <f>G185+G186</f>
        <v>173215</v>
      </c>
      <c r="H184" s="21">
        <f>H185+H186</f>
        <v>360</v>
      </c>
      <c r="I184" s="32">
        <v>8922312.950765878</v>
      </c>
      <c r="J184" s="39" t="s">
        <v>516</v>
      </c>
      <c r="K184" s="34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35"/>
      <c r="CE184" s="35"/>
      <c r="CF184" s="35"/>
      <c r="CG184" s="35"/>
      <c r="CH184" s="35"/>
      <c r="CI184" s="35"/>
      <c r="CJ184" s="35"/>
      <c r="CK184" s="35"/>
      <c r="CL184" s="35"/>
      <c r="CM184" s="35"/>
      <c r="CN184" s="35"/>
      <c r="CO184" s="35"/>
      <c r="CP184" s="35"/>
      <c r="CQ184" s="35"/>
      <c r="CR184" s="35"/>
      <c r="CS184" s="35"/>
      <c r="CT184" s="35"/>
      <c r="CU184" s="35"/>
      <c r="CV184" s="35"/>
      <c r="CW184" s="35"/>
      <c r="CX184" s="35"/>
      <c r="CY184" s="35"/>
      <c r="CZ184" s="35"/>
      <c r="DA184" s="35"/>
      <c r="DB184" s="35"/>
      <c r="DC184" s="35"/>
      <c r="DD184" s="35"/>
      <c r="DE184" s="35"/>
      <c r="DF184" s="35"/>
      <c r="DG184" s="35"/>
      <c r="DH184" s="35"/>
      <c r="DI184" s="35"/>
      <c r="DJ184" s="35"/>
      <c r="DK184" s="35"/>
      <c r="DL184" s="35"/>
      <c r="DM184" s="35"/>
      <c r="DN184" s="35"/>
      <c r="DO184" s="35"/>
      <c r="DP184" s="35"/>
      <c r="DQ184" s="35"/>
      <c r="DR184" s="35"/>
      <c r="DS184" s="35"/>
      <c r="DT184" s="35"/>
      <c r="DU184" s="35"/>
      <c r="DV184" s="35"/>
      <c r="DW184" s="35"/>
      <c r="DX184" s="35"/>
      <c r="DY184" s="35"/>
      <c r="DZ184" s="35"/>
      <c r="EA184" s="35"/>
      <c r="EB184" s="35"/>
      <c r="EC184" s="35"/>
      <c r="ED184" s="35"/>
      <c r="EE184" s="35"/>
      <c r="EF184" s="35"/>
      <c r="EG184" s="35"/>
      <c r="EH184" s="35"/>
      <c r="EI184" s="35"/>
      <c r="EJ184" s="35"/>
      <c r="EK184" s="35"/>
      <c r="EL184" s="35"/>
      <c r="EM184" s="35"/>
      <c r="EN184" s="35"/>
      <c r="EO184" s="35"/>
      <c r="EP184" s="35"/>
      <c r="EQ184" s="35"/>
      <c r="ER184" s="35"/>
      <c r="ES184" s="35"/>
      <c r="ET184" s="35"/>
      <c r="EU184" s="35"/>
      <c r="EV184" s="35"/>
      <c r="EW184" s="35"/>
      <c r="EX184" s="35"/>
      <c r="EY184" s="35"/>
      <c r="EZ184" s="35"/>
      <c r="FA184" s="35"/>
      <c r="FB184" s="35"/>
      <c r="FC184" s="35"/>
      <c r="FD184" s="35"/>
      <c r="FE184" s="35"/>
      <c r="FF184" s="35"/>
      <c r="FG184" s="35"/>
      <c r="FH184" s="35"/>
      <c r="FI184" s="35"/>
      <c r="FJ184" s="35"/>
      <c r="FK184" s="35"/>
      <c r="FL184" s="35"/>
      <c r="FM184" s="35"/>
      <c r="FN184" s="35"/>
      <c r="FO184" s="35"/>
      <c r="FP184" s="35"/>
      <c r="FQ184" s="35"/>
      <c r="FR184" s="35"/>
      <c r="FS184" s="35"/>
      <c r="FT184" s="35"/>
      <c r="FU184" s="35"/>
      <c r="FV184" s="35"/>
      <c r="FW184" s="35"/>
      <c r="FX184" s="35"/>
      <c r="FY184" s="35"/>
      <c r="FZ184" s="35"/>
      <c r="GA184" s="35"/>
      <c r="GB184" s="35"/>
      <c r="GC184" s="35"/>
      <c r="GD184" s="35"/>
      <c r="GE184" s="35"/>
      <c r="GF184" s="35"/>
      <c r="GG184" s="35"/>
      <c r="GH184" s="35"/>
      <c r="GI184" s="35"/>
      <c r="GJ184" s="35"/>
      <c r="GK184" s="35"/>
      <c r="GL184" s="35"/>
      <c r="GM184" s="35"/>
      <c r="GN184" s="35"/>
      <c r="GO184" s="35"/>
      <c r="GP184" s="35"/>
      <c r="GQ184" s="35"/>
      <c r="GR184" s="35"/>
      <c r="GS184" s="35"/>
      <c r="GT184" s="35"/>
      <c r="GU184" s="35"/>
      <c r="GV184" s="35"/>
      <c r="GW184" s="35"/>
      <c r="GX184" s="35"/>
      <c r="GY184" s="35"/>
      <c r="GZ184" s="35"/>
      <c r="HA184" s="35"/>
      <c r="HB184" s="35"/>
      <c r="HC184" s="35"/>
      <c r="HD184" s="35"/>
      <c r="HE184" s="35"/>
      <c r="HF184" s="35"/>
      <c r="HG184" s="35"/>
      <c r="HH184" s="35"/>
      <c r="HI184" s="35"/>
      <c r="HJ184" s="35"/>
      <c r="HK184" s="35"/>
      <c r="HL184" s="35"/>
      <c r="HM184" s="35"/>
      <c r="HN184" s="35"/>
      <c r="HO184" s="35"/>
      <c r="HP184" s="35"/>
      <c r="HQ184" s="35"/>
      <c r="HR184" s="35"/>
      <c r="HS184" s="35"/>
      <c r="HT184" s="35"/>
      <c r="HU184" s="35"/>
      <c r="HV184" s="35"/>
      <c r="HW184" s="35"/>
      <c r="HX184" s="35"/>
      <c r="HY184" s="35"/>
      <c r="HZ184" s="35"/>
      <c r="IA184" s="35"/>
      <c r="IB184" s="35"/>
      <c r="IC184" s="35"/>
      <c r="ID184" s="35"/>
      <c r="IE184" s="35"/>
      <c r="IF184" s="35"/>
      <c r="IG184" s="35"/>
      <c r="IH184" s="44"/>
      <c r="II184" s="44"/>
      <c r="IJ184" s="44"/>
      <c r="IK184" s="44"/>
      <c r="IL184" s="44"/>
      <c r="IM184" s="44"/>
      <c r="IN184" s="44"/>
      <c r="IO184" s="44"/>
      <c r="IP184" s="44"/>
      <c r="IQ184" s="44"/>
      <c r="IR184" s="44"/>
      <c r="IS184" s="44"/>
      <c r="IT184" s="44"/>
      <c r="IU184" s="44"/>
    </row>
    <row r="185" spans="1:255" s="3" customFormat="1" ht="14.25">
      <c r="A185" s="71"/>
      <c r="B185" s="73" t="s">
        <v>313</v>
      </c>
      <c r="C185" s="17">
        <v>2110507</v>
      </c>
      <c r="D185" s="17">
        <v>502</v>
      </c>
      <c r="E185" s="17">
        <v>302</v>
      </c>
      <c r="F185" s="17">
        <v>2001</v>
      </c>
      <c r="G185" s="24">
        <v>148779</v>
      </c>
      <c r="H185" s="25">
        <f>ROUND(G185*8866/4270289,0)</f>
        <v>309</v>
      </c>
      <c r="I185" s="32"/>
      <c r="J185" s="33"/>
      <c r="K185" s="36" t="s">
        <v>314</v>
      </c>
      <c r="IH185" s="43"/>
      <c r="II185" s="43"/>
      <c r="IJ185" s="43"/>
      <c r="IK185" s="43"/>
      <c r="IL185" s="43"/>
      <c r="IM185" s="43"/>
      <c r="IN185" s="43"/>
      <c r="IO185" s="43"/>
      <c r="IP185" s="43"/>
      <c r="IQ185" s="43"/>
      <c r="IR185" s="43"/>
      <c r="IS185" s="43"/>
      <c r="IT185" s="43"/>
      <c r="IU185" s="43"/>
    </row>
    <row r="186" spans="1:255" s="3" customFormat="1" ht="14.25">
      <c r="A186" s="71"/>
      <c r="B186" s="72"/>
      <c r="C186" s="17">
        <v>2110507</v>
      </c>
      <c r="D186" s="17">
        <v>502</v>
      </c>
      <c r="E186" s="17">
        <v>302</v>
      </c>
      <c r="F186" s="17">
        <v>2001</v>
      </c>
      <c r="G186" s="24">
        <v>24436</v>
      </c>
      <c r="H186" s="25">
        <f>ROUND(G186*8866/4270289,0)</f>
        <v>51</v>
      </c>
      <c r="I186" s="32"/>
      <c r="J186" s="33"/>
      <c r="K186" s="36" t="s">
        <v>315</v>
      </c>
      <c r="IH186" s="43"/>
      <c r="II186" s="43"/>
      <c r="IJ186" s="43"/>
      <c r="IK186" s="43"/>
      <c r="IL186" s="43"/>
      <c r="IM186" s="43"/>
      <c r="IN186" s="43"/>
      <c r="IO186" s="43"/>
      <c r="IP186" s="43"/>
      <c r="IQ186" s="43"/>
      <c r="IR186" s="43"/>
      <c r="IS186" s="43"/>
      <c r="IT186" s="43"/>
      <c r="IU186" s="43"/>
    </row>
    <row r="187" spans="1:255" s="4" customFormat="1" ht="36">
      <c r="A187" s="67"/>
      <c r="B187" s="12" t="s">
        <v>316</v>
      </c>
      <c r="C187" s="12"/>
      <c r="D187" s="12"/>
      <c r="E187" s="12"/>
      <c r="F187" s="12"/>
      <c r="G187" s="20">
        <f>G188+G189</f>
        <v>136809</v>
      </c>
      <c r="H187" s="21">
        <f>H188+H189</f>
        <v>284</v>
      </c>
      <c r="I187" s="32">
        <v>7047038.146126657</v>
      </c>
      <c r="J187" s="40" t="s">
        <v>516</v>
      </c>
      <c r="K187" s="38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5"/>
      <c r="BX187" s="35"/>
      <c r="BY187" s="35"/>
      <c r="BZ187" s="35"/>
      <c r="CA187" s="35"/>
      <c r="CB187" s="35"/>
      <c r="CC187" s="35"/>
      <c r="CD187" s="35"/>
      <c r="CE187" s="35"/>
      <c r="CF187" s="35"/>
      <c r="CG187" s="35"/>
      <c r="CH187" s="35"/>
      <c r="CI187" s="35"/>
      <c r="CJ187" s="35"/>
      <c r="CK187" s="35"/>
      <c r="CL187" s="35"/>
      <c r="CM187" s="35"/>
      <c r="CN187" s="35"/>
      <c r="CO187" s="35"/>
      <c r="CP187" s="35"/>
      <c r="CQ187" s="35"/>
      <c r="CR187" s="35"/>
      <c r="CS187" s="35"/>
      <c r="CT187" s="35"/>
      <c r="CU187" s="35"/>
      <c r="CV187" s="35"/>
      <c r="CW187" s="35"/>
      <c r="CX187" s="35"/>
      <c r="CY187" s="35"/>
      <c r="CZ187" s="35"/>
      <c r="DA187" s="35"/>
      <c r="DB187" s="35"/>
      <c r="DC187" s="35"/>
      <c r="DD187" s="35"/>
      <c r="DE187" s="35"/>
      <c r="DF187" s="35"/>
      <c r="DG187" s="35"/>
      <c r="DH187" s="35"/>
      <c r="DI187" s="35"/>
      <c r="DJ187" s="35"/>
      <c r="DK187" s="35"/>
      <c r="DL187" s="35"/>
      <c r="DM187" s="35"/>
      <c r="DN187" s="35"/>
      <c r="DO187" s="35"/>
      <c r="DP187" s="35"/>
      <c r="DQ187" s="35"/>
      <c r="DR187" s="35"/>
      <c r="DS187" s="35"/>
      <c r="DT187" s="35"/>
      <c r="DU187" s="35"/>
      <c r="DV187" s="35"/>
      <c r="DW187" s="35"/>
      <c r="DX187" s="35"/>
      <c r="DY187" s="35"/>
      <c r="DZ187" s="35"/>
      <c r="EA187" s="35"/>
      <c r="EB187" s="35"/>
      <c r="EC187" s="35"/>
      <c r="ED187" s="35"/>
      <c r="EE187" s="35"/>
      <c r="EF187" s="35"/>
      <c r="EG187" s="35"/>
      <c r="EH187" s="35"/>
      <c r="EI187" s="35"/>
      <c r="EJ187" s="35"/>
      <c r="EK187" s="35"/>
      <c r="EL187" s="35"/>
      <c r="EM187" s="35"/>
      <c r="EN187" s="35"/>
      <c r="EO187" s="35"/>
      <c r="EP187" s="35"/>
      <c r="EQ187" s="35"/>
      <c r="ER187" s="35"/>
      <c r="ES187" s="35"/>
      <c r="ET187" s="35"/>
      <c r="EU187" s="35"/>
      <c r="EV187" s="35"/>
      <c r="EW187" s="35"/>
      <c r="EX187" s="35"/>
      <c r="EY187" s="35"/>
      <c r="EZ187" s="35"/>
      <c r="FA187" s="35"/>
      <c r="FB187" s="35"/>
      <c r="FC187" s="35"/>
      <c r="FD187" s="35"/>
      <c r="FE187" s="35"/>
      <c r="FF187" s="35"/>
      <c r="FG187" s="35"/>
      <c r="FH187" s="35"/>
      <c r="FI187" s="35"/>
      <c r="FJ187" s="35"/>
      <c r="FK187" s="35"/>
      <c r="FL187" s="35"/>
      <c r="FM187" s="35"/>
      <c r="FN187" s="35"/>
      <c r="FO187" s="35"/>
      <c r="FP187" s="35"/>
      <c r="FQ187" s="35"/>
      <c r="FR187" s="35"/>
      <c r="FS187" s="35"/>
      <c r="FT187" s="35"/>
      <c r="FU187" s="35"/>
      <c r="FV187" s="35"/>
      <c r="FW187" s="35"/>
      <c r="FX187" s="35"/>
      <c r="FY187" s="35"/>
      <c r="FZ187" s="35"/>
      <c r="GA187" s="35"/>
      <c r="GB187" s="35"/>
      <c r="GC187" s="35"/>
      <c r="GD187" s="35"/>
      <c r="GE187" s="35"/>
      <c r="GF187" s="35"/>
      <c r="GG187" s="35"/>
      <c r="GH187" s="35"/>
      <c r="GI187" s="35"/>
      <c r="GJ187" s="35"/>
      <c r="GK187" s="35"/>
      <c r="GL187" s="35"/>
      <c r="GM187" s="35"/>
      <c r="GN187" s="35"/>
      <c r="GO187" s="35"/>
      <c r="GP187" s="35"/>
      <c r="GQ187" s="35"/>
      <c r="GR187" s="35"/>
      <c r="GS187" s="35"/>
      <c r="GT187" s="35"/>
      <c r="GU187" s="35"/>
      <c r="GV187" s="35"/>
      <c r="GW187" s="35"/>
      <c r="GX187" s="35"/>
      <c r="GY187" s="35"/>
      <c r="GZ187" s="35"/>
      <c r="HA187" s="35"/>
      <c r="HB187" s="35"/>
      <c r="HC187" s="35"/>
      <c r="HD187" s="35"/>
      <c r="HE187" s="35"/>
      <c r="HF187" s="35"/>
      <c r="HG187" s="35"/>
      <c r="HH187" s="35"/>
      <c r="HI187" s="35"/>
      <c r="HJ187" s="35"/>
      <c r="HK187" s="35"/>
      <c r="HL187" s="35"/>
      <c r="HM187" s="35"/>
      <c r="HN187" s="35"/>
      <c r="HO187" s="35"/>
      <c r="HP187" s="35"/>
      <c r="HQ187" s="35"/>
      <c r="HR187" s="35"/>
      <c r="HS187" s="35"/>
      <c r="HT187" s="35"/>
      <c r="HU187" s="35"/>
      <c r="HV187" s="35"/>
      <c r="HW187" s="35"/>
      <c r="HX187" s="35"/>
      <c r="HY187" s="35"/>
      <c r="HZ187" s="35"/>
      <c r="IA187" s="35"/>
      <c r="IB187" s="35"/>
      <c r="IC187" s="35"/>
      <c r="ID187" s="35"/>
      <c r="IE187" s="35"/>
      <c r="IF187" s="35"/>
      <c r="IG187" s="35"/>
      <c r="IH187" s="44"/>
      <c r="II187" s="44"/>
      <c r="IJ187" s="44"/>
      <c r="IK187" s="44"/>
      <c r="IL187" s="44"/>
      <c r="IM187" s="44"/>
      <c r="IN187" s="44"/>
      <c r="IO187" s="44"/>
      <c r="IP187" s="44"/>
      <c r="IQ187" s="44"/>
      <c r="IR187" s="44"/>
      <c r="IS187" s="44"/>
      <c r="IT187" s="44"/>
      <c r="IU187" s="44"/>
    </row>
    <row r="188" spans="1:255" s="3" customFormat="1" ht="14.25">
      <c r="A188" s="71"/>
      <c r="B188" s="73" t="s">
        <v>318</v>
      </c>
      <c r="C188" s="17">
        <v>2110507</v>
      </c>
      <c r="D188" s="17">
        <v>502</v>
      </c>
      <c r="E188" s="17">
        <v>302</v>
      </c>
      <c r="F188" s="17">
        <v>2001</v>
      </c>
      <c r="G188" s="24">
        <v>12552</v>
      </c>
      <c r="H188" s="25">
        <f>ROUND(G188*8866/4270289,0)</f>
        <v>26</v>
      </c>
      <c r="I188" s="32"/>
      <c r="J188" s="33"/>
      <c r="K188" s="36" t="s">
        <v>131</v>
      </c>
      <c r="IH188" s="43"/>
      <c r="II188" s="43"/>
      <c r="IJ188" s="43"/>
      <c r="IK188" s="43"/>
      <c r="IL188" s="43"/>
      <c r="IM188" s="43"/>
      <c r="IN188" s="43"/>
      <c r="IO188" s="43"/>
      <c r="IP188" s="43"/>
      <c r="IQ188" s="43"/>
      <c r="IR188" s="43"/>
      <c r="IS188" s="43"/>
      <c r="IT188" s="43"/>
      <c r="IU188" s="43"/>
    </row>
    <row r="189" spans="1:255" s="3" customFormat="1" ht="14.25">
      <c r="A189" s="71"/>
      <c r="B189" s="72"/>
      <c r="C189" s="17">
        <v>2110507</v>
      </c>
      <c r="D189" s="17">
        <v>502</v>
      </c>
      <c r="E189" s="17">
        <v>302</v>
      </c>
      <c r="F189" s="17">
        <v>2001</v>
      </c>
      <c r="G189" s="24">
        <v>124257</v>
      </c>
      <c r="H189" s="25">
        <f>ROUND(G189*8866/4270289,0)</f>
        <v>258</v>
      </c>
      <c r="I189" s="32"/>
      <c r="J189" s="33"/>
      <c r="K189" s="36" t="s">
        <v>319</v>
      </c>
      <c r="IH189" s="43"/>
      <c r="II189" s="43"/>
      <c r="IJ189" s="43"/>
      <c r="IK189" s="43"/>
      <c r="IL189" s="43"/>
      <c r="IM189" s="43"/>
      <c r="IN189" s="43"/>
      <c r="IO189" s="43"/>
      <c r="IP189" s="43"/>
      <c r="IQ189" s="43"/>
      <c r="IR189" s="43"/>
      <c r="IS189" s="43"/>
      <c r="IT189" s="43"/>
      <c r="IU189" s="43"/>
    </row>
    <row r="190" spans="1:255" s="4" customFormat="1" ht="36">
      <c r="A190" s="67"/>
      <c r="B190" s="12" t="s">
        <v>320</v>
      </c>
      <c r="C190" s="12"/>
      <c r="D190" s="12"/>
      <c r="E190" s="12"/>
      <c r="F190" s="12"/>
      <c r="G190" s="20">
        <f>SUM(G191:G194)</f>
        <v>21943</v>
      </c>
      <c r="H190" s="21">
        <f>SUM(H191:H194)</f>
        <v>56</v>
      </c>
      <c r="I190" s="32">
        <v>1130284.981546954</v>
      </c>
      <c r="J190" s="40" t="s">
        <v>516</v>
      </c>
      <c r="K190" s="38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  <c r="CA190" s="35"/>
      <c r="CB190" s="35"/>
      <c r="CC190" s="35"/>
      <c r="CD190" s="35"/>
      <c r="CE190" s="35"/>
      <c r="CF190" s="35"/>
      <c r="CG190" s="35"/>
      <c r="CH190" s="35"/>
      <c r="CI190" s="35"/>
      <c r="CJ190" s="35"/>
      <c r="CK190" s="35"/>
      <c r="CL190" s="35"/>
      <c r="CM190" s="35"/>
      <c r="CN190" s="35"/>
      <c r="CO190" s="35"/>
      <c r="CP190" s="35"/>
      <c r="CQ190" s="35"/>
      <c r="CR190" s="35"/>
      <c r="CS190" s="35"/>
      <c r="CT190" s="35"/>
      <c r="CU190" s="35"/>
      <c r="CV190" s="35"/>
      <c r="CW190" s="35"/>
      <c r="CX190" s="35"/>
      <c r="CY190" s="35"/>
      <c r="CZ190" s="35"/>
      <c r="DA190" s="35"/>
      <c r="DB190" s="35"/>
      <c r="DC190" s="35"/>
      <c r="DD190" s="35"/>
      <c r="DE190" s="35"/>
      <c r="DF190" s="35"/>
      <c r="DG190" s="35"/>
      <c r="DH190" s="35"/>
      <c r="DI190" s="35"/>
      <c r="DJ190" s="35"/>
      <c r="DK190" s="35"/>
      <c r="DL190" s="35"/>
      <c r="DM190" s="35"/>
      <c r="DN190" s="35"/>
      <c r="DO190" s="35"/>
      <c r="DP190" s="35"/>
      <c r="DQ190" s="35"/>
      <c r="DR190" s="35"/>
      <c r="DS190" s="35"/>
      <c r="DT190" s="35"/>
      <c r="DU190" s="35"/>
      <c r="DV190" s="35"/>
      <c r="DW190" s="35"/>
      <c r="DX190" s="35"/>
      <c r="DY190" s="35"/>
      <c r="DZ190" s="35"/>
      <c r="EA190" s="35"/>
      <c r="EB190" s="35"/>
      <c r="EC190" s="35"/>
      <c r="ED190" s="35"/>
      <c r="EE190" s="35"/>
      <c r="EF190" s="35"/>
      <c r="EG190" s="35"/>
      <c r="EH190" s="35"/>
      <c r="EI190" s="35"/>
      <c r="EJ190" s="35"/>
      <c r="EK190" s="35"/>
      <c r="EL190" s="35"/>
      <c r="EM190" s="35"/>
      <c r="EN190" s="35"/>
      <c r="EO190" s="35"/>
      <c r="EP190" s="35"/>
      <c r="EQ190" s="35"/>
      <c r="ER190" s="35"/>
      <c r="ES190" s="35"/>
      <c r="ET190" s="35"/>
      <c r="EU190" s="35"/>
      <c r="EV190" s="35"/>
      <c r="EW190" s="35"/>
      <c r="EX190" s="35"/>
      <c r="EY190" s="35"/>
      <c r="EZ190" s="35"/>
      <c r="FA190" s="35"/>
      <c r="FB190" s="35"/>
      <c r="FC190" s="35"/>
      <c r="FD190" s="35"/>
      <c r="FE190" s="35"/>
      <c r="FF190" s="35"/>
      <c r="FG190" s="35"/>
      <c r="FH190" s="35"/>
      <c r="FI190" s="35"/>
      <c r="FJ190" s="35"/>
      <c r="FK190" s="35"/>
      <c r="FL190" s="35"/>
      <c r="FM190" s="35"/>
      <c r="FN190" s="35"/>
      <c r="FO190" s="35"/>
      <c r="FP190" s="35"/>
      <c r="FQ190" s="35"/>
      <c r="FR190" s="35"/>
      <c r="FS190" s="35"/>
      <c r="FT190" s="35"/>
      <c r="FU190" s="35"/>
      <c r="FV190" s="35"/>
      <c r="FW190" s="35"/>
      <c r="FX190" s="35"/>
      <c r="FY190" s="35"/>
      <c r="FZ190" s="35"/>
      <c r="GA190" s="35"/>
      <c r="GB190" s="35"/>
      <c r="GC190" s="35"/>
      <c r="GD190" s="35"/>
      <c r="GE190" s="35"/>
      <c r="GF190" s="35"/>
      <c r="GG190" s="35"/>
      <c r="GH190" s="35"/>
      <c r="GI190" s="35"/>
      <c r="GJ190" s="35"/>
      <c r="GK190" s="35"/>
      <c r="GL190" s="35"/>
      <c r="GM190" s="35"/>
      <c r="GN190" s="35"/>
      <c r="GO190" s="35"/>
      <c r="GP190" s="35"/>
      <c r="GQ190" s="35"/>
      <c r="GR190" s="35"/>
      <c r="GS190" s="35"/>
      <c r="GT190" s="35"/>
      <c r="GU190" s="35"/>
      <c r="GV190" s="35"/>
      <c r="GW190" s="35"/>
      <c r="GX190" s="35"/>
      <c r="GY190" s="35"/>
      <c r="GZ190" s="35"/>
      <c r="HA190" s="35"/>
      <c r="HB190" s="35"/>
      <c r="HC190" s="35"/>
      <c r="HD190" s="35"/>
      <c r="HE190" s="35"/>
      <c r="HF190" s="35"/>
      <c r="HG190" s="35"/>
      <c r="HH190" s="35"/>
      <c r="HI190" s="35"/>
      <c r="HJ190" s="35"/>
      <c r="HK190" s="35"/>
      <c r="HL190" s="35"/>
      <c r="HM190" s="35"/>
      <c r="HN190" s="35"/>
      <c r="HO190" s="35"/>
      <c r="HP190" s="35"/>
      <c r="HQ190" s="35"/>
      <c r="HR190" s="35"/>
      <c r="HS190" s="35"/>
      <c r="HT190" s="35"/>
      <c r="HU190" s="35"/>
      <c r="HV190" s="35"/>
      <c r="HW190" s="35"/>
      <c r="HX190" s="35"/>
      <c r="HY190" s="35"/>
      <c r="HZ190" s="35"/>
      <c r="IA190" s="35"/>
      <c r="IB190" s="35"/>
      <c r="IC190" s="35"/>
      <c r="ID190" s="35"/>
      <c r="IE190" s="35"/>
      <c r="IF190" s="35"/>
      <c r="IG190" s="35"/>
      <c r="IH190" s="44"/>
      <c r="II190" s="44"/>
      <c r="IJ190" s="44"/>
      <c r="IK190" s="44"/>
      <c r="IL190" s="44"/>
      <c r="IM190" s="44"/>
      <c r="IN190" s="44"/>
      <c r="IO190" s="44"/>
      <c r="IP190" s="44"/>
      <c r="IQ190" s="44"/>
      <c r="IR190" s="44"/>
      <c r="IS190" s="44"/>
      <c r="IT190" s="44"/>
      <c r="IU190" s="44"/>
    </row>
    <row r="191" spans="1:255" s="3" customFormat="1" ht="14.25">
      <c r="A191" s="71"/>
      <c r="B191" s="73" t="s">
        <v>322</v>
      </c>
      <c r="C191" s="17">
        <v>2110507</v>
      </c>
      <c r="D191" s="17">
        <v>502</v>
      </c>
      <c r="E191" s="17">
        <v>302</v>
      </c>
      <c r="F191" s="17">
        <v>2001</v>
      </c>
      <c r="G191" s="24">
        <v>3001</v>
      </c>
      <c r="H191" s="25">
        <v>10</v>
      </c>
      <c r="I191" s="32"/>
      <c r="J191" s="33"/>
      <c r="K191" s="36" t="s">
        <v>237</v>
      </c>
      <c r="IH191" s="43"/>
      <c r="II191" s="43"/>
      <c r="IJ191" s="43"/>
      <c r="IK191" s="43"/>
      <c r="IL191" s="43"/>
      <c r="IM191" s="43"/>
      <c r="IN191" s="43"/>
      <c r="IO191" s="43"/>
      <c r="IP191" s="43"/>
      <c r="IQ191" s="43"/>
      <c r="IR191" s="43"/>
      <c r="IS191" s="43"/>
      <c r="IT191" s="43"/>
      <c r="IU191" s="43"/>
    </row>
    <row r="192" spans="1:255" s="3" customFormat="1" ht="14.25">
      <c r="A192" s="71"/>
      <c r="B192" s="71"/>
      <c r="C192" s="17">
        <v>2110507</v>
      </c>
      <c r="D192" s="17">
        <v>502</v>
      </c>
      <c r="E192" s="17">
        <v>302</v>
      </c>
      <c r="F192" s="17">
        <v>2001</v>
      </c>
      <c r="G192" s="24">
        <v>11256</v>
      </c>
      <c r="H192" s="25">
        <f>ROUND(G192*8866/4270289,0)</f>
        <v>23</v>
      </c>
      <c r="I192" s="32"/>
      <c r="J192" s="33"/>
      <c r="K192" s="36" t="s">
        <v>323</v>
      </c>
      <c r="IH192" s="43"/>
      <c r="II192" s="43"/>
      <c r="IJ192" s="43"/>
      <c r="IK192" s="43"/>
      <c r="IL192" s="43"/>
      <c r="IM192" s="43"/>
      <c r="IN192" s="43"/>
      <c r="IO192" s="43"/>
      <c r="IP192" s="43"/>
      <c r="IQ192" s="43"/>
      <c r="IR192" s="43"/>
      <c r="IS192" s="43"/>
      <c r="IT192" s="43"/>
      <c r="IU192" s="43"/>
    </row>
    <row r="193" spans="1:255" s="3" customFormat="1" ht="14.25">
      <c r="A193" s="71"/>
      <c r="B193" s="71"/>
      <c r="C193" s="17">
        <v>2110507</v>
      </c>
      <c r="D193" s="17">
        <v>502</v>
      </c>
      <c r="E193" s="17">
        <v>302</v>
      </c>
      <c r="F193" s="17">
        <v>2001</v>
      </c>
      <c r="G193" s="24">
        <v>1501</v>
      </c>
      <c r="H193" s="25">
        <v>10</v>
      </c>
      <c r="I193" s="32"/>
      <c r="J193" s="33"/>
      <c r="K193" s="36" t="s">
        <v>324</v>
      </c>
      <c r="IH193" s="43"/>
      <c r="II193" s="43"/>
      <c r="IJ193" s="43"/>
      <c r="IK193" s="43"/>
      <c r="IL193" s="43"/>
      <c r="IM193" s="43"/>
      <c r="IN193" s="43"/>
      <c r="IO193" s="43"/>
      <c r="IP193" s="43"/>
      <c r="IQ193" s="43"/>
      <c r="IR193" s="43"/>
      <c r="IS193" s="43"/>
      <c r="IT193" s="43"/>
      <c r="IU193" s="43"/>
    </row>
    <row r="194" spans="1:255" s="3" customFormat="1" ht="14.25">
      <c r="A194" s="71"/>
      <c r="B194" s="72"/>
      <c r="C194" s="17">
        <v>2110507</v>
      </c>
      <c r="D194" s="17">
        <v>502</v>
      </c>
      <c r="E194" s="17">
        <v>302</v>
      </c>
      <c r="F194" s="17">
        <v>2001</v>
      </c>
      <c r="G194" s="24">
        <v>6185</v>
      </c>
      <c r="H194" s="25">
        <f>ROUND(G194*8866/4270289,0)</f>
        <v>13</v>
      </c>
      <c r="I194" s="32"/>
      <c r="J194" s="33"/>
      <c r="K194" s="36" t="s">
        <v>325</v>
      </c>
      <c r="IH194" s="43"/>
      <c r="II194" s="43"/>
      <c r="IJ194" s="43"/>
      <c r="IK194" s="43"/>
      <c r="IL194" s="43"/>
      <c r="IM194" s="43"/>
      <c r="IN194" s="43"/>
      <c r="IO194" s="43"/>
      <c r="IP194" s="43"/>
      <c r="IQ194" s="43"/>
      <c r="IR194" s="43"/>
      <c r="IS194" s="43"/>
      <c r="IT194" s="43"/>
      <c r="IU194" s="43"/>
    </row>
    <row r="195" spans="1:255" s="3" customFormat="1" ht="36">
      <c r="A195" s="71"/>
      <c r="B195" s="16" t="s">
        <v>326</v>
      </c>
      <c r="C195" s="17">
        <v>2110507</v>
      </c>
      <c r="D195" s="17">
        <v>502</v>
      </c>
      <c r="E195" s="17">
        <v>302</v>
      </c>
      <c r="F195" s="17">
        <v>2001</v>
      </c>
      <c r="G195" s="24">
        <v>6131</v>
      </c>
      <c r="H195" s="25">
        <f>ROUND(G195*8866/4270289,0)</f>
        <v>13</v>
      </c>
      <c r="I195" s="32">
        <v>315808.1038082475</v>
      </c>
      <c r="J195" s="33" t="s">
        <v>516</v>
      </c>
      <c r="K195" s="36" t="s">
        <v>328</v>
      </c>
      <c r="IH195" s="43"/>
      <c r="II195" s="43"/>
      <c r="IJ195" s="43"/>
      <c r="IK195" s="43"/>
      <c r="IL195" s="43"/>
      <c r="IM195" s="43"/>
      <c r="IN195" s="43"/>
      <c r="IO195" s="43"/>
      <c r="IP195" s="43"/>
      <c r="IQ195" s="43"/>
      <c r="IR195" s="43"/>
      <c r="IS195" s="43"/>
      <c r="IT195" s="43"/>
      <c r="IU195" s="43"/>
    </row>
    <row r="196" spans="1:255" s="3" customFormat="1" ht="36">
      <c r="A196" s="71"/>
      <c r="B196" s="16" t="s">
        <v>329</v>
      </c>
      <c r="C196" s="17">
        <v>2110507</v>
      </c>
      <c r="D196" s="17">
        <v>502</v>
      </c>
      <c r="E196" s="17">
        <v>302</v>
      </c>
      <c r="F196" s="17">
        <v>2001</v>
      </c>
      <c r="G196" s="24">
        <v>156253</v>
      </c>
      <c r="H196" s="25">
        <f>ROUND(G196*8866/4270289,0)</f>
        <v>324</v>
      </c>
      <c r="I196" s="32">
        <v>8048599.517917158</v>
      </c>
      <c r="J196" s="33" t="s">
        <v>516</v>
      </c>
      <c r="K196" s="36" t="s">
        <v>331</v>
      </c>
      <c r="IH196" s="43"/>
      <c r="II196" s="43"/>
      <c r="IJ196" s="43"/>
      <c r="IK196" s="43"/>
      <c r="IL196" s="43"/>
      <c r="IM196" s="43"/>
      <c r="IN196" s="43"/>
      <c r="IO196" s="43"/>
      <c r="IP196" s="43"/>
      <c r="IQ196" s="43"/>
      <c r="IR196" s="43"/>
      <c r="IS196" s="43"/>
      <c r="IT196" s="43"/>
      <c r="IU196" s="43"/>
    </row>
    <row r="197" spans="1:255" s="4" customFormat="1" ht="36">
      <c r="A197" s="67"/>
      <c r="B197" s="12" t="s">
        <v>332</v>
      </c>
      <c r="C197" s="12"/>
      <c r="D197" s="12"/>
      <c r="E197" s="12"/>
      <c r="F197" s="12"/>
      <c r="G197" s="20">
        <f>SUM(G198:G200)</f>
        <v>177317</v>
      </c>
      <c r="H197" s="21">
        <f>SUM(H198:H200)</f>
        <v>369</v>
      </c>
      <c r="I197" s="32">
        <v>9133607.167340895</v>
      </c>
      <c r="J197" s="40" t="s">
        <v>516</v>
      </c>
      <c r="K197" s="38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5"/>
      <c r="BV197" s="35"/>
      <c r="BW197" s="35"/>
      <c r="BX197" s="35"/>
      <c r="BY197" s="35"/>
      <c r="BZ197" s="35"/>
      <c r="CA197" s="35"/>
      <c r="CB197" s="35"/>
      <c r="CC197" s="35"/>
      <c r="CD197" s="35"/>
      <c r="CE197" s="35"/>
      <c r="CF197" s="35"/>
      <c r="CG197" s="35"/>
      <c r="CH197" s="35"/>
      <c r="CI197" s="35"/>
      <c r="CJ197" s="35"/>
      <c r="CK197" s="35"/>
      <c r="CL197" s="35"/>
      <c r="CM197" s="35"/>
      <c r="CN197" s="35"/>
      <c r="CO197" s="35"/>
      <c r="CP197" s="35"/>
      <c r="CQ197" s="35"/>
      <c r="CR197" s="35"/>
      <c r="CS197" s="35"/>
      <c r="CT197" s="35"/>
      <c r="CU197" s="35"/>
      <c r="CV197" s="35"/>
      <c r="CW197" s="35"/>
      <c r="CX197" s="35"/>
      <c r="CY197" s="35"/>
      <c r="CZ197" s="35"/>
      <c r="DA197" s="35"/>
      <c r="DB197" s="35"/>
      <c r="DC197" s="35"/>
      <c r="DD197" s="35"/>
      <c r="DE197" s="35"/>
      <c r="DF197" s="35"/>
      <c r="DG197" s="35"/>
      <c r="DH197" s="35"/>
      <c r="DI197" s="35"/>
      <c r="DJ197" s="35"/>
      <c r="DK197" s="35"/>
      <c r="DL197" s="35"/>
      <c r="DM197" s="35"/>
      <c r="DN197" s="35"/>
      <c r="DO197" s="35"/>
      <c r="DP197" s="35"/>
      <c r="DQ197" s="35"/>
      <c r="DR197" s="35"/>
      <c r="DS197" s="35"/>
      <c r="DT197" s="35"/>
      <c r="DU197" s="35"/>
      <c r="DV197" s="35"/>
      <c r="DW197" s="35"/>
      <c r="DX197" s="35"/>
      <c r="DY197" s="35"/>
      <c r="DZ197" s="35"/>
      <c r="EA197" s="35"/>
      <c r="EB197" s="35"/>
      <c r="EC197" s="35"/>
      <c r="ED197" s="35"/>
      <c r="EE197" s="35"/>
      <c r="EF197" s="35"/>
      <c r="EG197" s="35"/>
      <c r="EH197" s="35"/>
      <c r="EI197" s="35"/>
      <c r="EJ197" s="35"/>
      <c r="EK197" s="35"/>
      <c r="EL197" s="35"/>
      <c r="EM197" s="35"/>
      <c r="EN197" s="35"/>
      <c r="EO197" s="35"/>
      <c r="EP197" s="35"/>
      <c r="EQ197" s="35"/>
      <c r="ER197" s="35"/>
      <c r="ES197" s="35"/>
      <c r="ET197" s="35"/>
      <c r="EU197" s="35"/>
      <c r="EV197" s="35"/>
      <c r="EW197" s="35"/>
      <c r="EX197" s="35"/>
      <c r="EY197" s="35"/>
      <c r="EZ197" s="35"/>
      <c r="FA197" s="35"/>
      <c r="FB197" s="35"/>
      <c r="FC197" s="35"/>
      <c r="FD197" s="35"/>
      <c r="FE197" s="35"/>
      <c r="FF197" s="35"/>
      <c r="FG197" s="35"/>
      <c r="FH197" s="35"/>
      <c r="FI197" s="35"/>
      <c r="FJ197" s="35"/>
      <c r="FK197" s="35"/>
      <c r="FL197" s="35"/>
      <c r="FM197" s="35"/>
      <c r="FN197" s="35"/>
      <c r="FO197" s="35"/>
      <c r="FP197" s="35"/>
      <c r="FQ197" s="35"/>
      <c r="FR197" s="35"/>
      <c r="FS197" s="35"/>
      <c r="FT197" s="35"/>
      <c r="FU197" s="35"/>
      <c r="FV197" s="35"/>
      <c r="FW197" s="35"/>
      <c r="FX197" s="35"/>
      <c r="FY197" s="35"/>
      <c r="FZ197" s="35"/>
      <c r="GA197" s="35"/>
      <c r="GB197" s="35"/>
      <c r="GC197" s="35"/>
      <c r="GD197" s="35"/>
      <c r="GE197" s="35"/>
      <c r="GF197" s="35"/>
      <c r="GG197" s="35"/>
      <c r="GH197" s="35"/>
      <c r="GI197" s="35"/>
      <c r="GJ197" s="35"/>
      <c r="GK197" s="35"/>
      <c r="GL197" s="35"/>
      <c r="GM197" s="35"/>
      <c r="GN197" s="35"/>
      <c r="GO197" s="35"/>
      <c r="GP197" s="35"/>
      <c r="GQ197" s="35"/>
      <c r="GR197" s="35"/>
      <c r="GS197" s="35"/>
      <c r="GT197" s="35"/>
      <c r="GU197" s="35"/>
      <c r="GV197" s="35"/>
      <c r="GW197" s="35"/>
      <c r="GX197" s="35"/>
      <c r="GY197" s="35"/>
      <c r="GZ197" s="35"/>
      <c r="HA197" s="35"/>
      <c r="HB197" s="35"/>
      <c r="HC197" s="35"/>
      <c r="HD197" s="35"/>
      <c r="HE197" s="35"/>
      <c r="HF197" s="35"/>
      <c r="HG197" s="35"/>
      <c r="HH197" s="35"/>
      <c r="HI197" s="35"/>
      <c r="HJ197" s="35"/>
      <c r="HK197" s="35"/>
      <c r="HL197" s="35"/>
      <c r="HM197" s="35"/>
      <c r="HN197" s="35"/>
      <c r="HO197" s="35"/>
      <c r="HP197" s="35"/>
      <c r="HQ197" s="35"/>
      <c r="HR197" s="35"/>
      <c r="HS197" s="35"/>
      <c r="HT197" s="35"/>
      <c r="HU197" s="35"/>
      <c r="HV197" s="35"/>
      <c r="HW197" s="35"/>
      <c r="HX197" s="35"/>
      <c r="HY197" s="35"/>
      <c r="HZ197" s="35"/>
      <c r="IA197" s="35"/>
      <c r="IB197" s="35"/>
      <c r="IC197" s="35"/>
      <c r="ID197" s="35"/>
      <c r="IE197" s="35"/>
      <c r="IF197" s="35"/>
      <c r="IG197" s="35"/>
      <c r="IH197" s="44"/>
      <c r="II197" s="44"/>
      <c r="IJ197" s="44"/>
      <c r="IK197" s="44"/>
      <c r="IL197" s="44"/>
      <c r="IM197" s="44"/>
      <c r="IN197" s="44"/>
      <c r="IO197" s="44"/>
      <c r="IP197" s="44"/>
      <c r="IQ197" s="44"/>
      <c r="IR197" s="44"/>
      <c r="IS197" s="44"/>
      <c r="IT197" s="44"/>
      <c r="IU197" s="44"/>
    </row>
    <row r="198" spans="1:255" s="3" customFormat="1" ht="14.25">
      <c r="A198" s="71"/>
      <c r="B198" s="73" t="s">
        <v>334</v>
      </c>
      <c r="C198" s="17">
        <v>2110507</v>
      </c>
      <c r="D198" s="17">
        <v>502</v>
      </c>
      <c r="E198" s="17">
        <v>302</v>
      </c>
      <c r="F198" s="17">
        <v>2001</v>
      </c>
      <c r="G198" s="24">
        <v>47620</v>
      </c>
      <c r="H198" s="25">
        <f>ROUND(G198*8866/4270289,0)</f>
        <v>99</v>
      </c>
      <c r="I198" s="32"/>
      <c r="J198" s="33"/>
      <c r="K198" s="36" t="s">
        <v>335</v>
      </c>
      <c r="IH198" s="43"/>
      <c r="II198" s="43"/>
      <c r="IJ198" s="43"/>
      <c r="IK198" s="43"/>
      <c r="IL198" s="43"/>
      <c r="IM198" s="43"/>
      <c r="IN198" s="43"/>
      <c r="IO198" s="43"/>
      <c r="IP198" s="43"/>
      <c r="IQ198" s="43"/>
      <c r="IR198" s="43"/>
      <c r="IS198" s="43"/>
      <c r="IT198" s="43"/>
      <c r="IU198" s="43"/>
    </row>
    <row r="199" spans="1:255" s="3" customFormat="1" ht="14.25">
      <c r="A199" s="71"/>
      <c r="B199" s="71"/>
      <c r="C199" s="17">
        <v>2110507</v>
      </c>
      <c r="D199" s="17">
        <v>502</v>
      </c>
      <c r="E199" s="17">
        <v>302</v>
      </c>
      <c r="F199" s="17">
        <v>2001</v>
      </c>
      <c r="G199" s="24">
        <v>123193</v>
      </c>
      <c r="H199" s="25">
        <f>ROUND(G199*8866/4270289,0)</f>
        <v>256</v>
      </c>
      <c r="I199" s="32"/>
      <c r="J199" s="33"/>
      <c r="K199" s="36" t="s">
        <v>336</v>
      </c>
      <c r="IH199" s="43"/>
      <c r="II199" s="43"/>
      <c r="IJ199" s="43"/>
      <c r="IK199" s="43"/>
      <c r="IL199" s="43"/>
      <c r="IM199" s="43"/>
      <c r="IN199" s="43"/>
      <c r="IO199" s="43"/>
      <c r="IP199" s="43"/>
      <c r="IQ199" s="43"/>
      <c r="IR199" s="43"/>
      <c r="IS199" s="43"/>
      <c r="IT199" s="43"/>
      <c r="IU199" s="43"/>
    </row>
    <row r="200" spans="1:255" s="3" customFormat="1" ht="14.25">
      <c r="A200" s="71"/>
      <c r="B200" s="72"/>
      <c r="C200" s="17">
        <v>2110507</v>
      </c>
      <c r="D200" s="17">
        <v>502</v>
      </c>
      <c r="E200" s="17">
        <v>302</v>
      </c>
      <c r="F200" s="17">
        <v>2001</v>
      </c>
      <c r="G200" s="24">
        <v>6504</v>
      </c>
      <c r="H200" s="25">
        <f>ROUND(G200*8866/4270289,0)</f>
        <v>14</v>
      </c>
      <c r="I200" s="32"/>
      <c r="J200" s="33"/>
      <c r="K200" s="36" t="s">
        <v>337</v>
      </c>
      <c r="IH200" s="43"/>
      <c r="II200" s="43"/>
      <c r="IJ200" s="43"/>
      <c r="IK200" s="43"/>
      <c r="IL200" s="43"/>
      <c r="IM200" s="43"/>
      <c r="IN200" s="43"/>
      <c r="IO200" s="43"/>
      <c r="IP200" s="43"/>
      <c r="IQ200" s="43"/>
      <c r="IR200" s="43"/>
      <c r="IS200" s="43"/>
      <c r="IT200" s="43"/>
      <c r="IU200" s="43"/>
    </row>
    <row r="201" spans="1:255" s="4" customFormat="1" ht="36">
      <c r="A201" s="67"/>
      <c r="B201" s="12" t="s">
        <v>338</v>
      </c>
      <c r="C201" s="12"/>
      <c r="D201" s="12"/>
      <c r="E201" s="12"/>
      <c r="F201" s="12"/>
      <c r="G201" s="20">
        <f>SUM(G202:G203)</f>
        <v>13705</v>
      </c>
      <c r="H201" s="21">
        <f>SUM(H202:H203)</f>
        <v>29</v>
      </c>
      <c r="I201" s="32">
        <v>705945.2067675799</v>
      </c>
      <c r="J201" s="40" t="s">
        <v>516</v>
      </c>
      <c r="K201" s="38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5"/>
      <c r="BL201" s="35"/>
      <c r="BM201" s="35"/>
      <c r="BN201" s="35"/>
      <c r="BO201" s="35"/>
      <c r="BP201" s="35"/>
      <c r="BQ201" s="35"/>
      <c r="BR201" s="35"/>
      <c r="BS201" s="35"/>
      <c r="BT201" s="35"/>
      <c r="BU201" s="35"/>
      <c r="BV201" s="35"/>
      <c r="BW201" s="35"/>
      <c r="BX201" s="35"/>
      <c r="BY201" s="35"/>
      <c r="BZ201" s="35"/>
      <c r="CA201" s="35"/>
      <c r="CB201" s="35"/>
      <c r="CC201" s="35"/>
      <c r="CD201" s="35"/>
      <c r="CE201" s="35"/>
      <c r="CF201" s="35"/>
      <c r="CG201" s="35"/>
      <c r="CH201" s="35"/>
      <c r="CI201" s="35"/>
      <c r="CJ201" s="35"/>
      <c r="CK201" s="35"/>
      <c r="CL201" s="35"/>
      <c r="CM201" s="35"/>
      <c r="CN201" s="35"/>
      <c r="CO201" s="35"/>
      <c r="CP201" s="35"/>
      <c r="CQ201" s="35"/>
      <c r="CR201" s="35"/>
      <c r="CS201" s="35"/>
      <c r="CT201" s="35"/>
      <c r="CU201" s="35"/>
      <c r="CV201" s="35"/>
      <c r="CW201" s="35"/>
      <c r="CX201" s="35"/>
      <c r="CY201" s="35"/>
      <c r="CZ201" s="35"/>
      <c r="DA201" s="35"/>
      <c r="DB201" s="35"/>
      <c r="DC201" s="35"/>
      <c r="DD201" s="35"/>
      <c r="DE201" s="35"/>
      <c r="DF201" s="35"/>
      <c r="DG201" s="35"/>
      <c r="DH201" s="35"/>
      <c r="DI201" s="35"/>
      <c r="DJ201" s="35"/>
      <c r="DK201" s="35"/>
      <c r="DL201" s="35"/>
      <c r="DM201" s="35"/>
      <c r="DN201" s="35"/>
      <c r="DO201" s="35"/>
      <c r="DP201" s="35"/>
      <c r="DQ201" s="35"/>
      <c r="DR201" s="35"/>
      <c r="DS201" s="35"/>
      <c r="DT201" s="35"/>
      <c r="DU201" s="35"/>
      <c r="DV201" s="35"/>
      <c r="DW201" s="35"/>
      <c r="DX201" s="35"/>
      <c r="DY201" s="35"/>
      <c r="DZ201" s="35"/>
      <c r="EA201" s="35"/>
      <c r="EB201" s="35"/>
      <c r="EC201" s="35"/>
      <c r="ED201" s="35"/>
      <c r="EE201" s="35"/>
      <c r="EF201" s="35"/>
      <c r="EG201" s="35"/>
      <c r="EH201" s="35"/>
      <c r="EI201" s="35"/>
      <c r="EJ201" s="35"/>
      <c r="EK201" s="35"/>
      <c r="EL201" s="35"/>
      <c r="EM201" s="35"/>
      <c r="EN201" s="35"/>
      <c r="EO201" s="35"/>
      <c r="EP201" s="35"/>
      <c r="EQ201" s="35"/>
      <c r="ER201" s="35"/>
      <c r="ES201" s="35"/>
      <c r="ET201" s="35"/>
      <c r="EU201" s="35"/>
      <c r="EV201" s="35"/>
      <c r="EW201" s="35"/>
      <c r="EX201" s="35"/>
      <c r="EY201" s="35"/>
      <c r="EZ201" s="35"/>
      <c r="FA201" s="35"/>
      <c r="FB201" s="35"/>
      <c r="FC201" s="35"/>
      <c r="FD201" s="35"/>
      <c r="FE201" s="35"/>
      <c r="FF201" s="35"/>
      <c r="FG201" s="35"/>
      <c r="FH201" s="35"/>
      <c r="FI201" s="35"/>
      <c r="FJ201" s="35"/>
      <c r="FK201" s="35"/>
      <c r="FL201" s="35"/>
      <c r="FM201" s="35"/>
      <c r="FN201" s="35"/>
      <c r="FO201" s="35"/>
      <c r="FP201" s="35"/>
      <c r="FQ201" s="35"/>
      <c r="FR201" s="35"/>
      <c r="FS201" s="35"/>
      <c r="FT201" s="35"/>
      <c r="FU201" s="35"/>
      <c r="FV201" s="35"/>
      <c r="FW201" s="35"/>
      <c r="FX201" s="35"/>
      <c r="FY201" s="35"/>
      <c r="FZ201" s="35"/>
      <c r="GA201" s="35"/>
      <c r="GB201" s="35"/>
      <c r="GC201" s="35"/>
      <c r="GD201" s="35"/>
      <c r="GE201" s="35"/>
      <c r="GF201" s="35"/>
      <c r="GG201" s="35"/>
      <c r="GH201" s="35"/>
      <c r="GI201" s="35"/>
      <c r="GJ201" s="35"/>
      <c r="GK201" s="35"/>
      <c r="GL201" s="35"/>
      <c r="GM201" s="35"/>
      <c r="GN201" s="35"/>
      <c r="GO201" s="35"/>
      <c r="GP201" s="35"/>
      <c r="GQ201" s="35"/>
      <c r="GR201" s="35"/>
      <c r="GS201" s="35"/>
      <c r="GT201" s="35"/>
      <c r="GU201" s="35"/>
      <c r="GV201" s="35"/>
      <c r="GW201" s="35"/>
      <c r="GX201" s="35"/>
      <c r="GY201" s="35"/>
      <c r="GZ201" s="35"/>
      <c r="HA201" s="35"/>
      <c r="HB201" s="35"/>
      <c r="HC201" s="35"/>
      <c r="HD201" s="35"/>
      <c r="HE201" s="35"/>
      <c r="HF201" s="35"/>
      <c r="HG201" s="35"/>
      <c r="HH201" s="35"/>
      <c r="HI201" s="35"/>
      <c r="HJ201" s="35"/>
      <c r="HK201" s="35"/>
      <c r="HL201" s="35"/>
      <c r="HM201" s="35"/>
      <c r="HN201" s="35"/>
      <c r="HO201" s="35"/>
      <c r="HP201" s="35"/>
      <c r="HQ201" s="35"/>
      <c r="HR201" s="35"/>
      <c r="HS201" s="35"/>
      <c r="HT201" s="35"/>
      <c r="HU201" s="35"/>
      <c r="HV201" s="35"/>
      <c r="HW201" s="35"/>
      <c r="HX201" s="35"/>
      <c r="HY201" s="35"/>
      <c r="HZ201" s="35"/>
      <c r="IA201" s="35"/>
      <c r="IB201" s="35"/>
      <c r="IC201" s="35"/>
      <c r="ID201" s="35"/>
      <c r="IE201" s="35"/>
      <c r="IF201" s="35"/>
      <c r="IG201" s="35"/>
      <c r="IH201" s="44"/>
      <c r="II201" s="44"/>
      <c r="IJ201" s="44"/>
      <c r="IK201" s="44"/>
      <c r="IL201" s="44"/>
      <c r="IM201" s="44"/>
      <c r="IN201" s="44"/>
      <c r="IO201" s="44"/>
      <c r="IP201" s="44"/>
      <c r="IQ201" s="44"/>
      <c r="IR201" s="44"/>
      <c r="IS201" s="44"/>
      <c r="IT201" s="44"/>
      <c r="IU201" s="44"/>
    </row>
    <row r="202" spans="1:255" s="3" customFormat="1" ht="14.25">
      <c r="A202" s="71"/>
      <c r="B202" s="73" t="s">
        <v>340</v>
      </c>
      <c r="C202" s="17">
        <v>2110507</v>
      </c>
      <c r="D202" s="17">
        <v>502</v>
      </c>
      <c r="E202" s="17">
        <v>302</v>
      </c>
      <c r="F202" s="17">
        <v>2001</v>
      </c>
      <c r="G202" s="24">
        <v>8522</v>
      </c>
      <c r="H202" s="25">
        <f aca="true" t="shared" si="6" ref="H202:H208">ROUND(G202*8866/4270289,0)</f>
        <v>18</v>
      </c>
      <c r="I202" s="32"/>
      <c r="J202" s="33"/>
      <c r="K202" s="36" t="s">
        <v>129</v>
      </c>
      <c r="IH202" s="43"/>
      <c r="II202" s="43"/>
      <c r="IJ202" s="43"/>
      <c r="IK202" s="43"/>
      <c r="IL202" s="43"/>
      <c r="IM202" s="43"/>
      <c r="IN202" s="43"/>
      <c r="IO202" s="43"/>
      <c r="IP202" s="43"/>
      <c r="IQ202" s="43"/>
      <c r="IR202" s="43"/>
      <c r="IS202" s="43"/>
      <c r="IT202" s="43"/>
      <c r="IU202" s="43"/>
    </row>
    <row r="203" spans="1:255" s="3" customFormat="1" ht="14.25">
      <c r="A203" s="71"/>
      <c r="B203" s="72"/>
      <c r="C203" s="17">
        <v>2110507</v>
      </c>
      <c r="D203" s="17">
        <v>502</v>
      </c>
      <c r="E203" s="17">
        <v>302</v>
      </c>
      <c r="F203" s="17">
        <v>2001</v>
      </c>
      <c r="G203" s="24">
        <v>5183</v>
      </c>
      <c r="H203" s="25">
        <f t="shared" si="6"/>
        <v>11</v>
      </c>
      <c r="I203" s="32"/>
      <c r="J203" s="33"/>
      <c r="K203" s="36" t="s">
        <v>341</v>
      </c>
      <c r="IH203" s="43"/>
      <c r="II203" s="43"/>
      <c r="IJ203" s="43"/>
      <c r="IK203" s="43"/>
      <c r="IL203" s="43"/>
      <c r="IM203" s="43"/>
      <c r="IN203" s="43"/>
      <c r="IO203" s="43"/>
      <c r="IP203" s="43"/>
      <c r="IQ203" s="43"/>
      <c r="IR203" s="43"/>
      <c r="IS203" s="43"/>
      <c r="IT203" s="43"/>
      <c r="IU203" s="43"/>
    </row>
    <row r="204" spans="1:255" s="4" customFormat="1" ht="36">
      <c r="A204" s="67"/>
      <c r="B204" s="12" t="s">
        <v>342</v>
      </c>
      <c r="C204" s="12"/>
      <c r="D204" s="12"/>
      <c r="E204" s="12"/>
      <c r="F204" s="12"/>
      <c r="G204" s="20">
        <f>SUM(G205:G209)</f>
        <v>153412</v>
      </c>
      <c r="H204" s="21">
        <f>SUM(H205:H209)</f>
        <v>328</v>
      </c>
      <c r="I204" s="32">
        <v>7902259.471771467</v>
      </c>
      <c r="J204" s="40" t="s">
        <v>516</v>
      </c>
      <c r="K204" s="38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5"/>
      <c r="BM204" s="35"/>
      <c r="BN204" s="35"/>
      <c r="BO204" s="35"/>
      <c r="BP204" s="35"/>
      <c r="BQ204" s="35"/>
      <c r="BR204" s="35"/>
      <c r="BS204" s="35"/>
      <c r="BT204" s="35"/>
      <c r="BU204" s="35"/>
      <c r="BV204" s="35"/>
      <c r="BW204" s="35"/>
      <c r="BX204" s="35"/>
      <c r="BY204" s="35"/>
      <c r="BZ204" s="35"/>
      <c r="CA204" s="35"/>
      <c r="CB204" s="35"/>
      <c r="CC204" s="35"/>
      <c r="CD204" s="35"/>
      <c r="CE204" s="35"/>
      <c r="CF204" s="35"/>
      <c r="CG204" s="35"/>
      <c r="CH204" s="35"/>
      <c r="CI204" s="35"/>
      <c r="CJ204" s="35"/>
      <c r="CK204" s="35"/>
      <c r="CL204" s="35"/>
      <c r="CM204" s="35"/>
      <c r="CN204" s="35"/>
      <c r="CO204" s="35"/>
      <c r="CP204" s="35"/>
      <c r="CQ204" s="35"/>
      <c r="CR204" s="35"/>
      <c r="CS204" s="35"/>
      <c r="CT204" s="35"/>
      <c r="CU204" s="35"/>
      <c r="CV204" s="35"/>
      <c r="CW204" s="35"/>
      <c r="CX204" s="35"/>
      <c r="CY204" s="35"/>
      <c r="CZ204" s="35"/>
      <c r="DA204" s="35"/>
      <c r="DB204" s="35"/>
      <c r="DC204" s="35"/>
      <c r="DD204" s="35"/>
      <c r="DE204" s="35"/>
      <c r="DF204" s="35"/>
      <c r="DG204" s="35"/>
      <c r="DH204" s="35"/>
      <c r="DI204" s="35"/>
      <c r="DJ204" s="35"/>
      <c r="DK204" s="35"/>
      <c r="DL204" s="35"/>
      <c r="DM204" s="35"/>
      <c r="DN204" s="35"/>
      <c r="DO204" s="35"/>
      <c r="DP204" s="35"/>
      <c r="DQ204" s="35"/>
      <c r="DR204" s="35"/>
      <c r="DS204" s="35"/>
      <c r="DT204" s="35"/>
      <c r="DU204" s="35"/>
      <c r="DV204" s="35"/>
      <c r="DW204" s="35"/>
      <c r="DX204" s="35"/>
      <c r="DY204" s="35"/>
      <c r="DZ204" s="35"/>
      <c r="EA204" s="35"/>
      <c r="EB204" s="35"/>
      <c r="EC204" s="35"/>
      <c r="ED204" s="35"/>
      <c r="EE204" s="35"/>
      <c r="EF204" s="35"/>
      <c r="EG204" s="35"/>
      <c r="EH204" s="35"/>
      <c r="EI204" s="35"/>
      <c r="EJ204" s="35"/>
      <c r="EK204" s="35"/>
      <c r="EL204" s="35"/>
      <c r="EM204" s="35"/>
      <c r="EN204" s="35"/>
      <c r="EO204" s="35"/>
      <c r="EP204" s="35"/>
      <c r="EQ204" s="35"/>
      <c r="ER204" s="35"/>
      <c r="ES204" s="35"/>
      <c r="ET204" s="35"/>
      <c r="EU204" s="35"/>
      <c r="EV204" s="35"/>
      <c r="EW204" s="35"/>
      <c r="EX204" s="35"/>
      <c r="EY204" s="35"/>
      <c r="EZ204" s="35"/>
      <c r="FA204" s="35"/>
      <c r="FB204" s="35"/>
      <c r="FC204" s="35"/>
      <c r="FD204" s="35"/>
      <c r="FE204" s="35"/>
      <c r="FF204" s="35"/>
      <c r="FG204" s="35"/>
      <c r="FH204" s="35"/>
      <c r="FI204" s="35"/>
      <c r="FJ204" s="35"/>
      <c r="FK204" s="35"/>
      <c r="FL204" s="35"/>
      <c r="FM204" s="35"/>
      <c r="FN204" s="35"/>
      <c r="FO204" s="35"/>
      <c r="FP204" s="35"/>
      <c r="FQ204" s="35"/>
      <c r="FR204" s="35"/>
      <c r="FS204" s="35"/>
      <c r="FT204" s="35"/>
      <c r="FU204" s="35"/>
      <c r="FV204" s="35"/>
      <c r="FW204" s="35"/>
      <c r="FX204" s="35"/>
      <c r="FY204" s="35"/>
      <c r="FZ204" s="35"/>
      <c r="GA204" s="35"/>
      <c r="GB204" s="35"/>
      <c r="GC204" s="35"/>
      <c r="GD204" s="35"/>
      <c r="GE204" s="35"/>
      <c r="GF204" s="35"/>
      <c r="GG204" s="35"/>
      <c r="GH204" s="35"/>
      <c r="GI204" s="35"/>
      <c r="GJ204" s="35"/>
      <c r="GK204" s="35"/>
      <c r="GL204" s="35"/>
      <c r="GM204" s="35"/>
      <c r="GN204" s="35"/>
      <c r="GO204" s="35"/>
      <c r="GP204" s="35"/>
      <c r="GQ204" s="35"/>
      <c r="GR204" s="35"/>
      <c r="GS204" s="35"/>
      <c r="GT204" s="35"/>
      <c r="GU204" s="35"/>
      <c r="GV204" s="35"/>
      <c r="GW204" s="35"/>
      <c r="GX204" s="35"/>
      <c r="GY204" s="35"/>
      <c r="GZ204" s="35"/>
      <c r="HA204" s="35"/>
      <c r="HB204" s="35"/>
      <c r="HC204" s="35"/>
      <c r="HD204" s="35"/>
      <c r="HE204" s="35"/>
      <c r="HF204" s="35"/>
      <c r="HG204" s="35"/>
      <c r="HH204" s="35"/>
      <c r="HI204" s="35"/>
      <c r="HJ204" s="35"/>
      <c r="HK204" s="35"/>
      <c r="HL204" s="35"/>
      <c r="HM204" s="35"/>
      <c r="HN204" s="35"/>
      <c r="HO204" s="35"/>
      <c r="HP204" s="35"/>
      <c r="HQ204" s="35"/>
      <c r="HR204" s="35"/>
      <c r="HS204" s="35"/>
      <c r="HT204" s="35"/>
      <c r="HU204" s="35"/>
      <c r="HV204" s="35"/>
      <c r="HW204" s="35"/>
      <c r="HX204" s="35"/>
      <c r="HY204" s="35"/>
      <c r="HZ204" s="35"/>
      <c r="IA204" s="35"/>
      <c r="IB204" s="35"/>
      <c r="IC204" s="35"/>
      <c r="ID204" s="35"/>
      <c r="IE204" s="35"/>
      <c r="IF204" s="35"/>
      <c r="IG204" s="35"/>
      <c r="IH204" s="44"/>
      <c r="II204" s="44"/>
      <c r="IJ204" s="44"/>
      <c r="IK204" s="44"/>
      <c r="IL204" s="44"/>
      <c r="IM204" s="44"/>
      <c r="IN204" s="44"/>
      <c r="IO204" s="44"/>
      <c r="IP204" s="44"/>
      <c r="IQ204" s="44"/>
      <c r="IR204" s="44"/>
      <c r="IS204" s="44"/>
      <c r="IT204" s="44"/>
      <c r="IU204" s="44"/>
    </row>
    <row r="205" spans="1:255" s="3" customFormat="1" ht="14.25">
      <c r="A205" s="71"/>
      <c r="B205" s="73" t="s">
        <v>344</v>
      </c>
      <c r="C205" s="17">
        <v>2110507</v>
      </c>
      <c r="D205" s="17">
        <v>502</v>
      </c>
      <c r="E205" s="17">
        <v>302</v>
      </c>
      <c r="F205" s="17">
        <v>2001</v>
      </c>
      <c r="G205" s="24">
        <v>32767</v>
      </c>
      <c r="H205" s="25">
        <f t="shared" si="6"/>
        <v>68</v>
      </c>
      <c r="I205" s="32"/>
      <c r="J205" s="33"/>
      <c r="K205" s="36" t="s">
        <v>345</v>
      </c>
      <c r="IH205" s="43"/>
      <c r="II205" s="43"/>
      <c r="IJ205" s="43"/>
      <c r="IK205" s="43"/>
      <c r="IL205" s="43"/>
      <c r="IM205" s="43"/>
      <c r="IN205" s="43"/>
      <c r="IO205" s="43"/>
      <c r="IP205" s="43"/>
      <c r="IQ205" s="43"/>
      <c r="IR205" s="43"/>
      <c r="IS205" s="43"/>
      <c r="IT205" s="43"/>
      <c r="IU205" s="43"/>
    </row>
    <row r="206" spans="1:255" s="3" customFormat="1" ht="14.25">
      <c r="A206" s="71"/>
      <c r="B206" s="71"/>
      <c r="C206" s="17">
        <v>2110507</v>
      </c>
      <c r="D206" s="17">
        <v>502</v>
      </c>
      <c r="E206" s="17">
        <v>302</v>
      </c>
      <c r="F206" s="17">
        <v>2001</v>
      </c>
      <c r="G206" s="24">
        <v>9481</v>
      </c>
      <c r="H206" s="25">
        <f t="shared" si="6"/>
        <v>20</v>
      </c>
      <c r="I206" s="32"/>
      <c r="J206" s="33"/>
      <c r="K206" s="36" t="s">
        <v>346</v>
      </c>
      <c r="IH206" s="43"/>
      <c r="II206" s="43"/>
      <c r="IJ206" s="43"/>
      <c r="IK206" s="43"/>
      <c r="IL206" s="43"/>
      <c r="IM206" s="43"/>
      <c r="IN206" s="43"/>
      <c r="IO206" s="43"/>
      <c r="IP206" s="43"/>
      <c r="IQ206" s="43"/>
      <c r="IR206" s="43"/>
      <c r="IS206" s="43"/>
      <c r="IT206" s="43"/>
      <c r="IU206" s="43"/>
    </row>
    <row r="207" spans="1:255" s="3" customFormat="1" ht="14.25">
      <c r="A207" s="71"/>
      <c r="B207" s="71"/>
      <c r="C207" s="17">
        <v>2110507</v>
      </c>
      <c r="D207" s="17">
        <v>502</v>
      </c>
      <c r="E207" s="17">
        <v>302</v>
      </c>
      <c r="F207" s="17">
        <v>2001</v>
      </c>
      <c r="G207" s="24">
        <v>70643</v>
      </c>
      <c r="H207" s="25">
        <f t="shared" si="6"/>
        <v>147</v>
      </c>
      <c r="I207" s="32"/>
      <c r="J207" s="33"/>
      <c r="K207" s="36" t="s">
        <v>347</v>
      </c>
      <c r="IH207" s="43"/>
      <c r="II207" s="43"/>
      <c r="IJ207" s="43"/>
      <c r="IK207" s="43"/>
      <c r="IL207" s="43"/>
      <c r="IM207" s="43"/>
      <c r="IN207" s="43"/>
      <c r="IO207" s="43"/>
      <c r="IP207" s="43"/>
      <c r="IQ207" s="43"/>
      <c r="IR207" s="43"/>
      <c r="IS207" s="43"/>
      <c r="IT207" s="43"/>
      <c r="IU207" s="43"/>
    </row>
    <row r="208" spans="1:255" s="3" customFormat="1" ht="14.25">
      <c r="A208" s="71"/>
      <c r="B208" s="71"/>
      <c r="C208" s="17">
        <v>2110507</v>
      </c>
      <c r="D208" s="17">
        <v>502</v>
      </c>
      <c r="E208" s="17">
        <v>302</v>
      </c>
      <c r="F208" s="17">
        <v>2001</v>
      </c>
      <c r="G208" s="24">
        <v>39959</v>
      </c>
      <c r="H208" s="25">
        <f t="shared" si="6"/>
        <v>83</v>
      </c>
      <c r="I208" s="32"/>
      <c r="J208" s="33"/>
      <c r="K208" s="36" t="s">
        <v>348</v>
      </c>
      <c r="IH208" s="43"/>
      <c r="II208" s="43"/>
      <c r="IJ208" s="43"/>
      <c r="IK208" s="43"/>
      <c r="IL208" s="43"/>
      <c r="IM208" s="43"/>
      <c r="IN208" s="43"/>
      <c r="IO208" s="43"/>
      <c r="IP208" s="43"/>
      <c r="IQ208" s="43"/>
      <c r="IR208" s="43"/>
      <c r="IS208" s="43"/>
      <c r="IT208" s="43"/>
      <c r="IU208" s="43"/>
    </row>
    <row r="209" spans="1:255" s="3" customFormat="1" ht="14.25">
      <c r="A209" s="71"/>
      <c r="B209" s="72"/>
      <c r="C209" s="17">
        <v>2110507</v>
      </c>
      <c r="D209" s="17">
        <v>502</v>
      </c>
      <c r="E209" s="17">
        <v>302</v>
      </c>
      <c r="F209" s="17">
        <v>2001</v>
      </c>
      <c r="G209" s="24">
        <v>562</v>
      </c>
      <c r="H209" s="25">
        <v>10</v>
      </c>
      <c r="I209" s="32"/>
      <c r="J209" s="33"/>
      <c r="K209" s="36" t="s">
        <v>349</v>
      </c>
      <c r="IH209" s="43"/>
      <c r="II209" s="43"/>
      <c r="IJ209" s="43"/>
      <c r="IK209" s="43"/>
      <c r="IL209" s="43"/>
      <c r="IM209" s="43"/>
      <c r="IN209" s="43"/>
      <c r="IO209" s="43"/>
      <c r="IP209" s="43"/>
      <c r="IQ209" s="43"/>
      <c r="IR209" s="43"/>
      <c r="IS209" s="43"/>
      <c r="IT209" s="43"/>
      <c r="IU209" s="43"/>
    </row>
    <row r="210" spans="1:255" s="3" customFormat="1" ht="36">
      <c r="A210" s="72"/>
      <c r="B210" s="16" t="s">
        <v>350</v>
      </c>
      <c r="C210" s="17">
        <v>2110507</v>
      </c>
      <c r="D210" s="17">
        <v>502</v>
      </c>
      <c r="E210" s="17">
        <v>302</v>
      </c>
      <c r="F210" s="17">
        <v>2001</v>
      </c>
      <c r="G210" s="24">
        <v>2577</v>
      </c>
      <c r="H210" s="25">
        <v>10</v>
      </c>
      <c r="I210" s="32">
        <v>132741.39349434903</v>
      </c>
      <c r="J210" s="33" t="s">
        <v>516</v>
      </c>
      <c r="K210" s="36" t="s">
        <v>352</v>
      </c>
      <c r="IH210" s="43"/>
      <c r="II210" s="43"/>
      <c r="IJ210" s="43"/>
      <c r="IK210" s="43"/>
      <c r="IL210" s="43"/>
      <c r="IM210" s="43"/>
      <c r="IN210" s="43"/>
      <c r="IO210" s="43"/>
      <c r="IP210" s="43"/>
      <c r="IQ210" s="43"/>
      <c r="IR210" s="43"/>
      <c r="IS210" s="43"/>
      <c r="IT210" s="43"/>
      <c r="IU210" s="43"/>
    </row>
    <row r="211" spans="1:255" s="4" customFormat="1" ht="14.25">
      <c r="A211" s="66" t="s">
        <v>353</v>
      </c>
      <c r="B211" s="12" t="s">
        <v>354</v>
      </c>
      <c r="C211" s="18"/>
      <c r="D211" s="18"/>
      <c r="E211" s="18"/>
      <c r="F211" s="18"/>
      <c r="G211" s="19">
        <f>G212+G213+G216+G221+G222+G223+G227+G228+G231+G235+G236</f>
        <v>989034</v>
      </c>
      <c r="H211" s="26">
        <f>H212+H213+H216+H221+H222+H223+H227+H228+H231+H235+H236</f>
        <v>2078</v>
      </c>
      <c r="I211" s="32"/>
      <c r="J211" s="39"/>
      <c r="K211" s="38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  <c r="BH211" s="35"/>
      <c r="BI211" s="35"/>
      <c r="BJ211" s="35"/>
      <c r="BK211" s="35"/>
      <c r="BL211" s="35"/>
      <c r="BM211" s="35"/>
      <c r="BN211" s="35"/>
      <c r="BO211" s="35"/>
      <c r="BP211" s="35"/>
      <c r="BQ211" s="35"/>
      <c r="BR211" s="35"/>
      <c r="BS211" s="35"/>
      <c r="BT211" s="35"/>
      <c r="BU211" s="35"/>
      <c r="BV211" s="35"/>
      <c r="BW211" s="35"/>
      <c r="BX211" s="35"/>
      <c r="BY211" s="35"/>
      <c r="BZ211" s="35"/>
      <c r="CA211" s="35"/>
      <c r="CB211" s="35"/>
      <c r="CC211" s="35"/>
      <c r="CD211" s="35"/>
      <c r="CE211" s="35"/>
      <c r="CF211" s="35"/>
      <c r="CG211" s="35"/>
      <c r="CH211" s="35"/>
      <c r="CI211" s="35"/>
      <c r="CJ211" s="35"/>
      <c r="CK211" s="35"/>
      <c r="CL211" s="35"/>
      <c r="CM211" s="35"/>
      <c r="CN211" s="35"/>
      <c r="CO211" s="35"/>
      <c r="CP211" s="35"/>
      <c r="CQ211" s="35"/>
      <c r="CR211" s="35"/>
      <c r="CS211" s="35"/>
      <c r="CT211" s="35"/>
      <c r="CU211" s="35"/>
      <c r="CV211" s="35"/>
      <c r="CW211" s="35"/>
      <c r="CX211" s="35"/>
      <c r="CY211" s="35"/>
      <c r="CZ211" s="35"/>
      <c r="DA211" s="35"/>
      <c r="DB211" s="35"/>
      <c r="DC211" s="35"/>
      <c r="DD211" s="35"/>
      <c r="DE211" s="35"/>
      <c r="DF211" s="35"/>
      <c r="DG211" s="35"/>
      <c r="DH211" s="35"/>
      <c r="DI211" s="35"/>
      <c r="DJ211" s="35"/>
      <c r="DK211" s="35"/>
      <c r="DL211" s="35"/>
      <c r="DM211" s="35"/>
      <c r="DN211" s="35"/>
      <c r="DO211" s="35"/>
      <c r="DP211" s="35"/>
      <c r="DQ211" s="35"/>
      <c r="DR211" s="35"/>
      <c r="DS211" s="35"/>
      <c r="DT211" s="35"/>
      <c r="DU211" s="35"/>
      <c r="DV211" s="35"/>
      <c r="DW211" s="35"/>
      <c r="DX211" s="35"/>
      <c r="DY211" s="35"/>
      <c r="DZ211" s="35"/>
      <c r="EA211" s="35"/>
      <c r="EB211" s="35"/>
      <c r="EC211" s="35"/>
      <c r="ED211" s="35"/>
      <c r="EE211" s="35"/>
      <c r="EF211" s="35"/>
      <c r="EG211" s="35"/>
      <c r="EH211" s="35"/>
      <c r="EI211" s="35"/>
      <c r="EJ211" s="35"/>
      <c r="EK211" s="35"/>
      <c r="EL211" s="35"/>
      <c r="EM211" s="35"/>
      <c r="EN211" s="35"/>
      <c r="EO211" s="35"/>
      <c r="EP211" s="35"/>
      <c r="EQ211" s="35"/>
      <c r="ER211" s="35"/>
      <c r="ES211" s="35"/>
      <c r="ET211" s="35"/>
      <c r="EU211" s="35"/>
      <c r="EV211" s="35"/>
      <c r="EW211" s="35"/>
      <c r="EX211" s="35"/>
      <c r="EY211" s="35"/>
      <c r="EZ211" s="35"/>
      <c r="FA211" s="35"/>
      <c r="FB211" s="35"/>
      <c r="FC211" s="35"/>
      <c r="FD211" s="35"/>
      <c r="FE211" s="35"/>
      <c r="FF211" s="35"/>
      <c r="FG211" s="35"/>
      <c r="FH211" s="35"/>
      <c r="FI211" s="35"/>
      <c r="FJ211" s="35"/>
      <c r="FK211" s="35"/>
      <c r="FL211" s="35"/>
      <c r="FM211" s="35"/>
      <c r="FN211" s="35"/>
      <c r="FO211" s="35"/>
      <c r="FP211" s="35"/>
      <c r="FQ211" s="35"/>
      <c r="FR211" s="35"/>
      <c r="FS211" s="35"/>
      <c r="FT211" s="35"/>
      <c r="FU211" s="35"/>
      <c r="FV211" s="35"/>
      <c r="FW211" s="35"/>
      <c r="FX211" s="35"/>
      <c r="FY211" s="35"/>
      <c r="FZ211" s="35"/>
      <c r="GA211" s="35"/>
      <c r="GB211" s="35"/>
      <c r="GC211" s="35"/>
      <c r="GD211" s="35"/>
      <c r="GE211" s="35"/>
      <c r="GF211" s="35"/>
      <c r="GG211" s="35"/>
      <c r="GH211" s="35"/>
      <c r="GI211" s="35"/>
      <c r="GJ211" s="35"/>
      <c r="GK211" s="35"/>
      <c r="GL211" s="35"/>
      <c r="GM211" s="35"/>
      <c r="GN211" s="35"/>
      <c r="GO211" s="35"/>
      <c r="GP211" s="35"/>
      <c r="GQ211" s="35"/>
      <c r="GR211" s="35"/>
      <c r="GS211" s="35"/>
      <c r="GT211" s="35"/>
      <c r="GU211" s="35"/>
      <c r="GV211" s="35"/>
      <c r="GW211" s="35"/>
      <c r="GX211" s="35"/>
      <c r="GY211" s="35"/>
      <c r="GZ211" s="35"/>
      <c r="HA211" s="35"/>
      <c r="HB211" s="35"/>
      <c r="HC211" s="35"/>
      <c r="HD211" s="35"/>
      <c r="HE211" s="35"/>
      <c r="HF211" s="35"/>
      <c r="HG211" s="35"/>
      <c r="HH211" s="35"/>
      <c r="HI211" s="35"/>
      <c r="HJ211" s="35"/>
      <c r="HK211" s="35"/>
      <c r="HL211" s="35"/>
      <c r="HM211" s="35"/>
      <c r="HN211" s="35"/>
      <c r="HO211" s="35"/>
      <c r="HP211" s="35"/>
      <c r="HQ211" s="35"/>
      <c r="HR211" s="35"/>
      <c r="HS211" s="35"/>
      <c r="HT211" s="35"/>
      <c r="HU211" s="35"/>
      <c r="HV211" s="35"/>
      <c r="HW211" s="35"/>
      <c r="HX211" s="35"/>
      <c r="HY211" s="35"/>
      <c r="HZ211" s="35"/>
      <c r="IA211" s="35"/>
      <c r="IB211" s="35"/>
      <c r="IC211" s="35"/>
      <c r="ID211" s="35"/>
      <c r="IE211" s="35"/>
      <c r="IF211" s="35"/>
      <c r="IG211" s="35"/>
      <c r="IH211" s="44"/>
      <c r="II211" s="44"/>
      <c r="IJ211" s="44"/>
      <c r="IK211" s="44"/>
      <c r="IL211" s="44"/>
      <c r="IM211" s="44"/>
      <c r="IN211" s="44"/>
      <c r="IO211" s="44"/>
      <c r="IP211" s="44"/>
      <c r="IQ211" s="44"/>
      <c r="IR211" s="44"/>
      <c r="IS211" s="44"/>
      <c r="IT211" s="44"/>
      <c r="IU211" s="44"/>
    </row>
    <row r="212" spans="1:255" s="3" customFormat="1" ht="36">
      <c r="A212" s="71"/>
      <c r="B212" s="16" t="s">
        <v>355</v>
      </c>
      <c r="C212" s="17">
        <v>2110507</v>
      </c>
      <c r="D212" s="17">
        <v>502</v>
      </c>
      <c r="E212" s="17">
        <v>302</v>
      </c>
      <c r="F212" s="17">
        <v>2001</v>
      </c>
      <c r="G212" s="49">
        <v>138</v>
      </c>
      <c r="H212" s="25">
        <v>10</v>
      </c>
      <c r="I212" s="32">
        <v>7108.386613201461</v>
      </c>
      <c r="J212" s="33" t="s">
        <v>516</v>
      </c>
      <c r="K212" s="36" t="s">
        <v>357</v>
      </c>
      <c r="IH212" s="43"/>
      <c r="II212" s="43"/>
      <c r="IJ212" s="43"/>
      <c r="IK212" s="43"/>
      <c r="IL212" s="43"/>
      <c r="IM212" s="43"/>
      <c r="IN212" s="43"/>
      <c r="IO212" s="43"/>
      <c r="IP212" s="43"/>
      <c r="IQ212" s="43"/>
      <c r="IR212" s="43"/>
      <c r="IS212" s="43"/>
      <c r="IT212" s="43"/>
      <c r="IU212" s="43"/>
    </row>
    <row r="213" spans="1:255" s="4" customFormat="1" ht="36">
      <c r="A213" s="67"/>
      <c r="B213" s="12" t="s">
        <v>358</v>
      </c>
      <c r="C213" s="12"/>
      <c r="D213" s="12"/>
      <c r="E213" s="12"/>
      <c r="F213" s="12"/>
      <c r="G213" s="20">
        <f>G214+G215</f>
        <v>71927</v>
      </c>
      <c r="H213" s="21">
        <f>H214+H215</f>
        <v>156</v>
      </c>
      <c r="I213" s="32">
        <v>3704963.2168676914</v>
      </c>
      <c r="J213" s="40" t="s">
        <v>516</v>
      </c>
      <c r="K213" s="38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  <c r="BL213" s="35"/>
      <c r="BM213" s="35"/>
      <c r="BN213" s="35"/>
      <c r="BO213" s="35"/>
      <c r="BP213" s="35"/>
      <c r="BQ213" s="35"/>
      <c r="BR213" s="35"/>
      <c r="BS213" s="35"/>
      <c r="BT213" s="35"/>
      <c r="BU213" s="35"/>
      <c r="BV213" s="35"/>
      <c r="BW213" s="35"/>
      <c r="BX213" s="35"/>
      <c r="BY213" s="35"/>
      <c r="BZ213" s="35"/>
      <c r="CA213" s="35"/>
      <c r="CB213" s="35"/>
      <c r="CC213" s="35"/>
      <c r="CD213" s="35"/>
      <c r="CE213" s="35"/>
      <c r="CF213" s="35"/>
      <c r="CG213" s="35"/>
      <c r="CH213" s="35"/>
      <c r="CI213" s="35"/>
      <c r="CJ213" s="35"/>
      <c r="CK213" s="35"/>
      <c r="CL213" s="35"/>
      <c r="CM213" s="35"/>
      <c r="CN213" s="35"/>
      <c r="CO213" s="35"/>
      <c r="CP213" s="35"/>
      <c r="CQ213" s="35"/>
      <c r="CR213" s="35"/>
      <c r="CS213" s="35"/>
      <c r="CT213" s="35"/>
      <c r="CU213" s="35"/>
      <c r="CV213" s="35"/>
      <c r="CW213" s="35"/>
      <c r="CX213" s="35"/>
      <c r="CY213" s="35"/>
      <c r="CZ213" s="35"/>
      <c r="DA213" s="35"/>
      <c r="DB213" s="35"/>
      <c r="DC213" s="35"/>
      <c r="DD213" s="35"/>
      <c r="DE213" s="35"/>
      <c r="DF213" s="35"/>
      <c r="DG213" s="35"/>
      <c r="DH213" s="35"/>
      <c r="DI213" s="35"/>
      <c r="DJ213" s="35"/>
      <c r="DK213" s="35"/>
      <c r="DL213" s="35"/>
      <c r="DM213" s="35"/>
      <c r="DN213" s="35"/>
      <c r="DO213" s="35"/>
      <c r="DP213" s="35"/>
      <c r="DQ213" s="35"/>
      <c r="DR213" s="35"/>
      <c r="DS213" s="35"/>
      <c r="DT213" s="35"/>
      <c r="DU213" s="35"/>
      <c r="DV213" s="35"/>
      <c r="DW213" s="35"/>
      <c r="DX213" s="35"/>
      <c r="DY213" s="35"/>
      <c r="DZ213" s="35"/>
      <c r="EA213" s="35"/>
      <c r="EB213" s="35"/>
      <c r="EC213" s="35"/>
      <c r="ED213" s="35"/>
      <c r="EE213" s="35"/>
      <c r="EF213" s="35"/>
      <c r="EG213" s="35"/>
      <c r="EH213" s="35"/>
      <c r="EI213" s="35"/>
      <c r="EJ213" s="35"/>
      <c r="EK213" s="35"/>
      <c r="EL213" s="35"/>
      <c r="EM213" s="35"/>
      <c r="EN213" s="35"/>
      <c r="EO213" s="35"/>
      <c r="EP213" s="35"/>
      <c r="EQ213" s="35"/>
      <c r="ER213" s="35"/>
      <c r="ES213" s="35"/>
      <c r="ET213" s="35"/>
      <c r="EU213" s="35"/>
      <c r="EV213" s="35"/>
      <c r="EW213" s="35"/>
      <c r="EX213" s="35"/>
      <c r="EY213" s="35"/>
      <c r="EZ213" s="35"/>
      <c r="FA213" s="35"/>
      <c r="FB213" s="35"/>
      <c r="FC213" s="35"/>
      <c r="FD213" s="35"/>
      <c r="FE213" s="35"/>
      <c r="FF213" s="35"/>
      <c r="FG213" s="35"/>
      <c r="FH213" s="35"/>
      <c r="FI213" s="35"/>
      <c r="FJ213" s="35"/>
      <c r="FK213" s="35"/>
      <c r="FL213" s="35"/>
      <c r="FM213" s="35"/>
      <c r="FN213" s="35"/>
      <c r="FO213" s="35"/>
      <c r="FP213" s="35"/>
      <c r="FQ213" s="35"/>
      <c r="FR213" s="35"/>
      <c r="FS213" s="35"/>
      <c r="FT213" s="35"/>
      <c r="FU213" s="35"/>
      <c r="FV213" s="35"/>
      <c r="FW213" s="35"/>
      <c r="FX213" s="35"/>
      <c r="FY213" s="35"/>
      <c r="FZ213" s="35"/>
      <c r="GA213" s="35"/>
      <c r="GB213" s="35"/>
      <c r="GC213" s="35"/>
      <c r="GD213" s="35"/>
      <c r="GE213" s="35"/>
      <c r="GF213" s="35"/>
      <c r="GG213" s="35"/>
      <c r="GH213" s="35"/>
      <c r="GI213" s="35"/>
      <c r="GJ213" s="35"/>
      <c r="GK213" s="35"/>
      <c r="GL213" s="35"/>
      <c r="GM213" s="35"/>
      <c r="GN213" s="35"/>
      <c r="GO213" s="35"/>
      <c r="GP213" s="35"/>
      <c r="GQ213" s="35"/>
      <c r="GR213" s="35"/>
      <c r="GS213" s="35"/>
      <c r="GT213" s="35"/>
      <c r="GU213" s="35"/>
      <c r="GV213" s="35"/>
      <c r="GW213" s="35"/>
      <c r="GX213" s="35"/>
      <c r="GY213" s="35"/>
      <c r="GZ213" s="35"/>
      <c r="HA213" s="35"/>
      <c r="HB213" s="35"/>
      <c r="HC213" s="35"/>
      <c r="HD213" s="35"/>
      <c r="HE213" s="35"/>
      <c r="HF213" s="35"/>
      <c r="HG213" s="35"/>
      <c r="HH213" s="35"/>
      <c r="HI213" s="35"/>
      <c r="HJ213" s="35"/>
      <c r="HK213" s="35"/>
      <c r="HL213" s="35"/>
      <c r="HM213" s="35"/>
      <c r="HN213" s="35"/>
      <c r="HO213" s="35"/>
      <c r="HP213" s="35"/>
      <c r="HQ213" s="35"/>
      <c r="HR213" s="35"/>
      <c r="HS213" s="35"/>
      <c r="HT213" s="35"/>
      <c r="HU213" s="35"/>
      <c r="HV213" s="35"/>
      <c r="HW213" s="35"/>
      <c r="HX213" s="35"/>
      <c r="HY213" s="35"/>
      <c r="HZ213" s="35"/>
      <c r="IA213" s="35"/>
      <c r="IB213" s="35"/>
      <c r="IC213" s="35"/>
      <c r="ID213" s="35"/>
      <c r="IE213" s="35"/>
      <c r="IF213" s="35"/>
      <c r="IG213" s="35"/>
      <c r="IH213" s="44"/>
      <c r="II213" s="44"/>
      <c r="IJ213" s="44"/>
      <c r="IK213" s="44"/>
      <c r="IL213" s="44"/>
      <c r="IM213" s="44"/>
      <c r="IN213" s="44"/>
      <c r="IO213" s="44"/>
      <c r="IP213" s="44"/>
      <c r="IQ213" s="44"/>
      <c r="IR213" s="44"/>
      <c r="IS213" s="44"/>
      <c r="IT213" s="44"/>
      <c r="IU213" s="44"/>
    </row>
    <row r="214" spans="1:255" s="3" customFormat="1" ht="14.25">
      <c r="A214" s="71"/>
      <c r="B214" s="73" t="s">
        <v>360</v>
      </c>
      <c r="C214" s="17">
        <v>2110507</v>
      </c>
      <c r="D214" s="17">
        <v>502</v>
      </c>
      <c r="E214" s="17">
        <v>302</v>
      </c>
      <c r="F214" s="17">
        <v>2001</v>
      </c>
      <c r="G214" s="24">
        <v>1701</v>
      </c>
      <c r="H214" s="25">
        <v>10</v>
      </c>
      <c r="I214" s="32"/>
      <c r="J214" s="33"/>
      <c r="K214" s="36" t="s">
        <v>361</v>
      </c>
      <c r="IH214" s="43"/>
      <c r="II214" s="43"/>
      <c r="IJ214" s="43"/>
      <c r="IK214" s="43"/>
      <c r="IL214" s="43"/>
      <c r="IM214" s="43"/>
      <c r="IN214" s="43"/>
      <c r="IO214" s="43"/>
      <c r="IP214" s="43"/>
      <c r="IQ214" s="43"/>
      <c r="IR214" s="43"/>
      <c r="IS214" s="43"/>
      <c r="IT214" s="43"/>
      <c r="IU214" s="43"/>
    </row>
    <row r="215" spans="1:255" s="3" customFormat="1" ht="14.25">
      <c r="A215" s="71"/>
      <c r="B215" s="72"/>
      <c r="C215" s="17">
        <v>2110507</v>
      </c>
      <c r="D215" s="17">
        <v>502</v>
      </c>
      <c r="E215" s="17">
        <v>302</v>
      </c>
      <c r="F215" s="17">
        <v>2001</v>
      </c>
      <c r="G215" s="24">
        <v>70226</v>
      </c>
      <c r="H215" s="25">
        <f aca="true" t="shared" si="7" ref="H215:H220">ROUND(G215*8866/4270289,0)</f>
        <v>146</v>
      </c>
      <c r="I215" s="32"/>
      <c r="J215" s="33"/>
      <c r="K215" s="36" t="s">
        <v>362</v>
      </c>
      <c r="IH215" s="43"/>
      <c r="II215" s="43"/>
      <c r="IJ215" s="43"/>
      <c r="IK215" s="43"/>
      <c r="IL215" s="43"/>
      <c r="IM215" s="43"/>
      <c r="IN215" s="43"/>
      <c r="IO215" s="43"/>
      <c r="IP215" s="43"/>
      <c r="IQ215" s="43"/>
      <c r="IR215" s="43"/>
      <c r="IS215" s="43"/>
      <c r="IT215" s="43"/>
      <c r="IU215" s="43"/>
    </row>
    <row r="216" spans="1:255" s="4" customFormat="1" ht="36">
      <c r="A216" s="67"/>
      <c r="B216" s="12" t="s">
        <v>363</v>
      </c>
      <c r="C216" s="12"/>
      <c r="D216" s="12"/>
      <c r="E216" s="12"/>
      <c r="F216" s="12"/>
      <c r="G216" s="20">
        <f>SUM(G217:G220)</f>
        <v>146105</v>
      </c>
      <c r="H216" s="21">
        <f>SUM(H217:H220)</f>
        <v>304</v>
      </c>
      <c r="I216" s="32">
        <v>7525875.551607242</v>
      </c>
      <c r="J216" s="39" t="s">
        <v>516</v>
      </c>
      <c r="K216" s="34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5"/>
      <c r="BL216" s="35"/>
      <c r="BM216" s="35"/>
      <c r="BN216" s="35"/>
      <c r="BO216" s="35"/>
      <c r="BP216" s="35"/>
      <c r="BQ216" s="35"/>
      <c r="BR216" s="35"/>
      <c r="BS216" s="35"/>
      <c r="BT216" s="35"/>
      <c r="BU216" s="35"/>
      <c r="BV216" s="35"/>
      <c r="BW216" s="35"/>
      <c r="BX216" s="35"/>
      <c r="BY216" s="35"/>
      <c r="BZ216" s="35"/>
      <c r="CA216" s="35"/>
      <c r="CB216" s="35"/>
      <c r="CC216" s="35"/>
      <c r="CD216" s="35"/>
      <c r="CE216" s="35"/>
      <c r="CF216" s="35"/>
      <c r="CG216" s="35"/>
      <c r="CH216" s="35"/>
      <c r="CI216" s="35"/>
      <c r="CJ216" s="35"/>
      <c r="CK216" s="35"/>
      <c r="CL216" s="35"/>
      <c r="CM216" s="35"/>
      <c r="CN216" s="35"/>
      <c r="CO216" s="35"/>
      <c r="CP216" s="35"/>
      <c r="CQ216" s="35"/>
      <c r="CR216" s="35"/>
      <c r="CS216" s="35"/>
      <c r="CT216" s="35"/>
      <c r="CU216" s="35"/>
      <c r="CV216" s="35"/>
      <c r="CW216" s="35"/>
      <c r="CX216" s="35"/>
      <c r="CY216" s="35"/>
      <c r="CZ216" s="35"/>
      <c r="DA216" s="35"/>
      <c r="DB216" s="35"/>
      <c r="DC216" s="35"/>
      <c r="DD216" s="35"/>
      <c r="DE216" s="35"/>
      <c r="DF216" s="35"/>
      <c r="DG216" s="35"/>
      <c r="DH216" s="35"/>
      <c r="DI216" s="35"/>
      <c r="DJ216" s="35"/>
      <c r="DK216" s="35"/>
      <c r="DL216" s="35"/>
      <c r="DM216" s="35"/>
      <c r="DN216" s="35"/>
      <c r="DO216" s="35"/>
      <c r="DP216" s="35"/>
      <c r="DQ216" s="35"/>
      <c r="DR216" s="35"/>
      <c r="DS216" s="35"/>
      <c r="DT216" s="35"/>
      <c r="DU216" s="35"/>
      <c r="DV216" s="35"/>
      <c r="DW216" s="35"/>
      <c r="DX216" s="35"/>
      <c r="DY216" s="35"/>
      <c r="DZ216" s="35"/>
      <c r="EA216" s="35"/>
      <c r="EB216" s="35"/>
      <c r="EC216" s="35"/>
      <c r="ED216" s="35"/>
      <c r="EE216" s="35"/>
      <c r="EF216" s="35"/>
      <c r="EG216" s="35"/>
      <c r="EH216" s="35"/>
      <c r="EI216" s="35"/>
      <c r="EJ216" s="35"/>
      <c r="EK216" s="35"/>
      <c r="EL216" s="35"/>
      <c r="EM216" s="35"/>
      <c r="EN216" s="35"/>
      <c r="EO216" s="35"/>
      <c r="EP216" s="35"/>
      <c r="EQ216" s="35"/>
      <c r="ER216" s="35"/>
      <c r="ES216" s="35"/>
      <c r="ET216" s="35"/>
      <c r="EU216" s="35"/>
      <c r="EV216" s="35"/>
      <c r="EW216" s="35"/>
      <c r="EX216" s="35"/>
      <c r="EY216" s="35"/>
      <c r="EZ216" s="35"/>
      <c r="FA216" s="35"/>
      <c r="FB216" s="35"/>
      <c r="FC216" s="35"/>
      <c r="FD216" s="35"/>
      <c r="FE216" s="35"/>
      <c r="FF216" s="35"/>
      <c r="FG216" s="35"/>
      <c r="FH216" s="35"/>
      <c r="FI216" s="35"/>
      <c r="FJ216" s="35"/>
      <c r="FK216" s="35"/>
      <c r="FL216" s="35"/>
      <c r="FM216" s="35"/>
      <c r="FN216" s="35"/>
      <c r="FO216" s="35"/>
      <c r="FP216" s="35"/>
      <c r="FQ216" s="35"/>
      <c r="FR216" s="35"/>
      <c r="FS216" s="35"/>
      <c r="FT216" s="35"/>
      <c r="FU216" s="35"/>
      <c r="FV216" s="35"/>
      <c r="FW216" s="35"/>
      <c r="FX216" s="35"/>
      <c r="FY216" s="35"/>
      <c r="FZ216" s="35"/>
      <c r="GA216" s="35"/>
      <c r="GB216" s="35"/>
      <c r="GC216" s="35"/>
      <c r="GD216" s="35"/>
      <c r="GE216" s="35"/>
      <c r="GF216" s="35"/>
      <c r="GG216" s="35"/>
      <c r="GH216" s="35"/>
      <c r="GI216" s="35"/>
      <c r="GJ216" s="35"/>
      <c r="GK216" s="35"/>
      <c r="GL216" s="35"/>
      <c r="GM216" s="35"/>
      <c r="GN216" s="35"/>
      <c r="GO216" s="35"/>
      <c r="GP216" s="35"/>
      <c r="GQ216" s="35"/>
      <c r="GR216" s="35"/>
      <c r="GS216" s="35"/>
      <c r="GT216" s="35"/>
      <c r="GU216" s="35"/>
      <c r="GV216" s="35"/>
      <c r="GW216" s="35"/>
      <c r="GX216" s="35"/>
      <c r="GY216" s="35"/>
      <c r="GZ216" s="35"/>
      <c r="HA216" s="35"/>
      <c r="HB216" s="35"/>
      <c r="HC216" s="35"/>
      <c r="HD216" s="35"/>
      <c r="HE216" s="35"/>
      <c r="HF216" s="35"/>
      <c r="HG216" s="35"/>
      <c r="HH216" s="35"/>
      <c r="HI216" s="35"/>
      <c r="HJ216" s="35"/>
      <c r="HK216" s="35"/>
      <c r="HL216" s="35"/>
      <c r="HM216" s="35"/>
      <c r="HN216" s="35"/>
      <c r="HO216" s="35"/>
      <c r="HP216" s="35"/>
      <c r="HQ216" s="35"/>
      <c r="HR216" s="35"/>
      <c r="HS216" s="35"/>
      <c r="HT216" s="35"/>
      <c r="HU216" s="35"/>
      <c r="HV216" s="35"/>
      <c r="HW216" s="35"/>
      <c r="HX216" s="35"/>
      <c r="HY216" s="35"/>
      <c r="HZ216" s="35"/>
      <c r="IA216" s="35"/>
      <c r="IB216" s="35"/>
      <c r="IC216" s="35"/>
      <c r="ID216" s="35"/>
      <c r="IE216" s="35"/>
      <c r="IF216" s="35"/>
      <c r="IG216" s="35"/>
      <c r="IH216" s="44"/>
      <c r="II216" s="44"/>
      <c r="IJ216" s="44"/>
      <c r="IK216" s="44"/>
      <c r="IL216" s="44"/>
      <c r="IM216" s="44"/>
      <c r="IN216" s="44"/>
      <c r="IO216" s="44"/>
      <c r="IP216" s="44"/>
      <c r="IQ216" s="44"/>
      <c r="IR216" s="44"/>
      <c r="IS216" s="44"/>
      <c r="IT216" s="44"/>
      <c r="IU216" s="44"/>
    </row>
    <row r="217" spans="1:255" s="3" customFormat="1" ht="14.25">
      <c r="A217" s="71"/>
      <c r="B217" s="73" t="s">
        <v>365</v>
      </c>
      <c r="C217" s="17">
        <v>2110507</v>
      </c>
      <c r="D217" s="17">
        <v>502</v>
      </c>
      <c r="E217" s="17">
        <v>302</v>
      </c>
      <c r="F217" s="17">
        <v>2001</v>
      </c>
      <c r="G217" s="24">
        <v>50619</v>
      </c>
      <c r="H217" s="25">
        <f t="shared" si="7"/>
        <v>105</v>
      </c>
      <c r="I217" s="32"/>
      <c r="J217" s="33"/>
      <c r="K217" s="36" t="s">
        <v>366</v>
      </c>
      <c r="IH217" s="43"/>
      <c r="II217" s="43"/>
      <c r="IJ217" s="43"/>
      <c r="IK217" s="43"/>
      <c r="IL217" s="43"/>
      <c r="IM217" s="43"/>
      <c r="IN217" s="43"/>
      <c r="IO217" s="43"/>
      <c r="IP217" s="43"/>
      <c r="IQ217" s="43"/>
      <c r="IR217" s="43"/>
      <c r="IS217" s="43"/>
      <c r="IT217" s="43"/>
      <c r="IU217" s="43"/>
    </row>
    <row r="218" spans="1:255" s="3" customFormat="1" ht="14.25">
      <c r="A218" s="71"/>
      <c r="B218" s="71"/>
      <c r="C218" s="17">
        <v>2110507</v>
      </c>
      <c r="D218" s="17">
        <v>502</v>
      </c>
      <c r="E218" s="17">
        <v>302</v>
      </c>
      <c r="F218" s="17">
        <v>2001</v>
      </c>
      <c r="G218" s="24">
        <v>42252</v>
      </c>
      <c r="H218" s="25">
        <f t="shared" si="7"/>
        <v>88</v>
      </c>
      <c r="I218" s="32"/>
      <c r="J218" s="33"/>
      <c r="K218" s="36" t="s">
        <v>367</v>
      </c>
      <c r="IH218" s="43"/>
      <c r="II218" s="43"/>
      <c r="IJ218" s="43"/>
      <c r="IK218" s="43"/>
      <c r="IL218" s="43"/>
      <c r="IM218" s="43"/>
      <c r="IN218" s="43"/>
      <c r="IO218" s="43"/>
      <c r="IP218" s="43"/>
      <c r="IQ218" s="43"/>
      <c r="IR218" s="43"/>
      <c r="IS218" s="43"/>
      <c r="IT218" s="43"/>
      <c r="IU218" s="43"/>
    </row>
    <row r="219" spans="1:255" s="3" customFormat="1" ht="14.25">
      <c r="A219" s="71"/>
      <c r="B219" s="71"/>
      <c r="C219" s="17">
        <v>2110507</v>
      </c>
      <c r="D219" s="17">
        <v>502</v>
      </c>
      <c r="E219" s="17">
        <v>302</v>
      </c>
      <c r="F219" s="17">
        <v>2001</v>
      </c>
      <c r="G219" s="24">
        <v>47445</v>
      </c>
      <c r="H219" s="25">
        <f t="shared" si="7"/>
        <v>99</v>
      </c>
      <c r="I219" s="32"/>
      <c r="J219" s="33"/>
      <c r="K219" s="36" t="s">
        <v>368</v>
      </c>
      <c r="IH219" s="43"/>
      <c r="II219" s="43"/>
      <c r="IJ219" s="43"/>
      <c r="IK219" s="43"/>
      <c r="IL219" s="43"/>
      <c r="IM219" s="43"/>
      <c r="IN219" s="43"/>
      <c r="IO219" s="43"/>
      <c r="IP219" s="43"/>
      <c r="IQ219" s="43"/>
      <c r="IR219" s="43"/>
      <c r="IS219" s="43"/>
      <c r="IT219" s="43"/>
      <c r="IU219" s="43"/>
    </row>
    <row r="220" spans="1:255" s="3" customFormat="1" ht="14.25">
      <c r="A220" s="71"/>
      <c r="B220" s="72"/>
      <c r="C220" s="17">
        <v>2110507</v>
      </c>
      <c r="D220" s="17">
        <v>502</v>
      </c>
      <c r="E220" s="17">
        <v>302</v>
      </c>
      <c r="F220" s="17">
        <v>2001</v>
      </c>
      <c r="G220" s="24">
        <v>5789</v>
      </c>
      <c r="H220" s="25">
        <f t="shared" si="7"/>
        <v>12</v>
      </c>
      <c r="I220" s="32"/>
      <c r="J220" s="33"/>
      <c r="K220" s="36" t="s">
        <v>369</v>
      </c>
      <c r="IH220" s="43"/>
      <c r="II220" s="43"/>
      <c r="IJ220" s="43"/>
      <c r="IK220" s="43"/>
      <c r="IL220" s="43"/>
      <c r="IM220" s="43"/>
      <c r="IN220" s="43"/>
      <c r="IO220" s="43"/>
      <c r="IP220" s="43"/>
      <c r="IQ220" s="43"/>
      <c r="IR220" s="43"/>
      <c r="IS220" s="43"/>
      <c r="IT220" s="43"/>
      <c r="IU220" s="43"/>
    </row>
    <row r="221" spans="1:255" s="3" customFormat="1" ht="36">
      <c r="A221" s="71"/>
      <c r="B221" s="16" t="s">
        <v>370</v>
      </c>
      <c r="C221" s="17">
        <v>2110507</v>
      </c>
      <c r="D221" s="17">
        <v>502</v>
      </c>
      <c r="E221" s="17">
        <v>302</v>
      </c>
      <c r="F221" s="17">
        <v>2001</v>
      </c>
      <c r="G221" s="24">
        <v>3753</v>
      </c>
      <c r="H221" s="25">
        <v>10</v>
      </c>
      <c r="I221" s="32">
        <v>193317.20985032668</v>
      </c>
      <c r="J221" s="33" t="s">
        <v>516</v>
      </c>
      <c r="K221" s="36" t="s">
        <v>372</v>
      </c>
      <c r="IH221" s="43"/>
      <c r="II221" s="43"/>
      <c r="IJ221" s="43"/>
      <c r="IK221" s="43"/>
      <c r="IL221" s="43"/>
      <c r="IM221" s="43"/>
      <c r="IN221" s="43"/>
      <c r="IO221" s="43"/>
      <c r="IP221" s="43"/>
      <c r="IQ221" s="43"/>
      <c r="IR221" s="43"/>
      <c r="IS221" s="43"/>
      <c r="IT221" s="43"/>
      <c r="IU221" s="43"/>
    </row>
    <row r="222" spans="1:255" s="3" customFormat="1" ht="36">
      <c r="A222" s="71"/>
      <c r="B222" s="16" t="s">
        <v>373</v>
      </c>
      <c r="C222" s="17">
        <v>2110507</v>
      </c>
      <c r="D222" s="17">
        <v>502</v>
      </c>
      <c r="E222" s="17">
        <v>302</v>
      </c>
      <c r="F222" s="17">
        <v>2001</v>
      </c>
      <c r="G222" s="24">
        <v>36975</v>
      </c>
      <c r="H222" s="25">
        <f aca="true" t="shared" si="8" ref="H222:H227">ROUND(G222*8866/4270289,0)</f>
        <v>77</v>
      </c>
      <c r="I222" s="32">
        <v>1904584.0219066956</v>
      </c>
      <c r="J222" s="33" t="s">
        <v>516</v>
      </c>
      <c r="K222" s="36" t="s">
        <v>375</v>
      </c>
      <c r="IH222" s="43"/>
      <c r="II222" s="43"/>
      <c r="IJ222" s="43"/>
      <c r="IK222" s="43"/>
      <c r="IL222" s="43"/>
      <c r="IM222" s="43"/>
      <c r="IN222" s="43"/>
      <c r="IO222" s="43"/>
      <c r="IP222" s="43"/>
      <c r="IQ222" s="43"/>
      <c r="IR222" s="43"/>
      <c r="IS222" s="43"/>
      <c r="IT222" s="43"/>
      <c r="IU222" s="43"/>
    </row>
    <row r="223" spans="1:255" s="4" customFormat="1" ht="36">
      <c r="A223" s="67"/>
      <c r="B223" s="12" t="s">
        <v>376</v>
      </c>
      <c r="C223" s="12"/>
      <c r="D223" s="12"/>
      <c r="E223" s="12"/>
      <c r="F223" s="12"/>
      <c r="G223" s="20">
        <f>SUM(G224:G226)</f>
        <v>300508</v>
      </c>
      <c r="H223" s="21">
        <f>SUM(H224:H226)</f>
        <v>624</v>
      </c>
      <c r="I223" s="32">
        <v>15479181.480869163</v>
      </c>
      <c r="J223" s="40" t="s">
        <v>516</v>
      </c>
      <c r="K223" s="38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/>
      <c r="BI223" s="35"/>
      <c r="BJ223" s="35"/>
      <c r="BK223" s="35"/>
      <c r="BL223" s="35"/>
      <c r="BM223" s="35"/>
      <c r="BN223" s="35"/>
      <c r="BO223" s="35"/>
      <c r="BP223" s="35"/>
      <c r="BQ223" s="35"/>
      <c r="BR223" s="35"/>
      <c r="BS223" s="35"/>
      <c r="BT223" s="35"/>
      <c r="BU223" s="35"/>
      <c r="BV223" s="35"/>
      <c r="BW223" s="35"/>
      <c r="BX223" s="35"/>
      <c r="BY223" s="35"/>
      <c r="BZ223" s="35"/>
      <c r="CA223" s="35"/>
      <c r="CB223" s="35"/>
      <c r="CC223" s="35"/>
      <c r="CD223" s="35"/>
      <c r="CE223" s="35"/>
      <c r="CF223" s="35"/>
      <c r="CG223" s="35"/>
      <c r="CH223" s="35"/>
      <c r="CI223" s="35"/>
      <c r="CJ223" s="35"/>
      <c r="CK223" s="35"/>
      <c r="CL223" s="35"/>
      <c r="CM223" s="35"/>
      <c r="CN223" s="35"/>
      <c r="CO223" s="35"/>
      <c r="CP223" s="35"/>
      <c r="CQ223" s="35"/>
      <c r="CR223" s="35"/>
      <c r="CS223" s="35"/>
      <c r="CT223" s="35"/>
      <c r="CU223" s="35"/>
      <c r="CV223" s="35"/>
      <c r="CW223" s="35"/>
      <c r="CX223" s="35"/>
      <c r="CY223" s="35"/>
      <c r="CZ223" s="35"/>
      <c r="DA223" s="35"/>
      <c r="DB223" s="35"/>
      <c r="DC223" s="35"/>
      <c r="DD223" s="35"/>
      <c r="DE223" s="35"/>
      <c r="DF223" s="35"/>
      <c r="DG223" s="35"/>
      <c r="DH223" s="35"/>
      <c r="DI223" s="35"/>
      <c r="DJ223" s="35"/>
      <c r="DK223" s="35"/>
      <c r="DL223" s="35"/>
      <c r="DM223" s="35"/>
      <c r="DN223" s="35"/>
      <c r="DO223" s="35"/>
      <c r="DP223" s="35"/>
      <c r="DQ223" s="35"/>
      <c r="DR223" s="35"/>
      <c r="DS223" s="35"/>
      <c r="DT223" s="35"/>
      <c r="DU223" s="35"/>
      <c r="DV223" s="35"/>
      <c r="DW223" s="35"/>
      <c r="DX223" s="35"/>
      <c r="DY223" s="35"/>
      <c r="DZ223" s="35"/>
      <c r="EA223" s="35"/>
      <c r="EB223" s="35"/>
      <c r="EC223" s="35"/>
      <c r="ED223" s="35"/>
      <c r="EE223" s="35"/>
      <c r="EF223" s="35"/>
      <c r="EG223" s="35"/>
      <c r="EH223" s="35"/>
      <c r="EI223" s="35"/>
      <c r="EJ223" s="35"/>
      <c r="EK223" s="35"/>
      <c r="EL223" s="35"/>
      <c r="EM223" s="35"/>
      <c r="EN223" s="35"/>
      <c r="EO223" s="35"/>
      <c r="EP223" s="35"/>
      <c r="EQ223" s="35"/>
      <c r="ER223" s="35"/>
      <c r="ES223" s="35"/>
      <c r="ET223" s="35"/>
      <c r="EU223" s="35"/>
      <c r="EV223" s="35"/>
      <c r="EW223" s="35"/>
      <c r="EX223" s="35"/>
      <c r="EY223" s="35"/>
      <c r="EZ223" s="35"/>
      <c r="FA223" s="35"/>
      <c r="FB223" s="35"/>
      <c r="FC223" s="35"/>
      <c r="FD223" s="35"/>
      <c r="FE223" s="35"/>
      <c r="FF223" s="35"/>
      <c r="FG223" s="35"/>
      <c r="FH223" s="35"/>
      <c r="FI223" s="35"/>
      <c r="FJ223" s="35"/>
      <c r="FK223" s="35"/>
      <c r="FL223" s="35"/>
      <c r="FM223" s="35"/>
      <c r="FN223" s="35"/>
      <c r="FO223" s="35"/>
      <c r="FP223" s="35"/>
      <c r="FQ223" s="35"/>
      <c r="FR223" s="35"/>
      <c r="FS223" s="35"/>
      <c r="FT223" s="35"/>
      <c r="FU223" s="35"/>
      <c r="FV223" s="35"/>
      <c r="FW223" s="35"/>
      <c r="FX223" s="35"/>
      <c r="FY223" s="35"/>
      <c r="FZ223" s="35"/>
      <c r="GA223" s="35"/>
      <c r="GB223" s="35"/>
      <c r="GC223" s="35"/>
      <c r="GD223" s="35"/>
      <c r="GE223" s="35"/>
      <c r="GF223" s="35"/>
      <c r="GG223" s="35"/>
      <c r="GH223" s="35"/>
      <c r="GI223" s="35"/>
      <c r="GJ223" s="35"/>
      <c r="GK223" s="35"/>
      <c r="GL223" s="35"/>
      <c r="GM223" s="35"/>
      <c r="GN223" s="35"/>
      <c r="GO223" s="35"/>
      <c r="GP223" s="35"/>
      <c r="GQ223" s="35"/>
      <c r="GR223" s="35"/>
      <c r="GS223" s="35"/>
      <c r="GT223" s="35"/>
      <c r="GU223" s="35"/>
      <c r="GV223" s="35"/>
      <c r="GW223" s="35"/>
      <c r="GX223" s="35"/>
      <c r="GY223" s="35"/>
      <c r="GZ223" s="35"/>
      <c r="HA223" s="35"/>
      <c r="HB223" s="35"/>
      <c r="HC223" s="35"/>
      <c r="HD223" s="35"/>
      <c r="HE223" s="35"/>
      <c r="HF223" s="35"/>
      <c r="HG223" s="35"/>
      <c r="HH223" s="35"/>
      <c r="HI223" s="35"/>
      <c r="HJ223" s="35"/>
      <c r="HK223" s="35"/>
      <c r="HL223" s="35"/>
      <c r="HM223" s="35"/>
      <c r="HN223" s="35"/>
      <c r="HO223" s="35"/>
      <c r="HP223" s="35"/>
      <c r="HQ223" s="35"/>
      <c r="HR223" s="35"/>
      <c r="HS223" s="35"/>
      <c r="HT223" s="35"/>
      <c r="HU223" s="35"/>
      <c r="HV223" s="35"/>
      <c r="HW223" s="35"/>
      <c r="HX223" s="35"/>
      <c r="HY223" s="35"/>
      <c r="HZ223" s="35"/>
      <c r="IA223" s="35"/>
      <c r="IB223" s="35"/>
      <c r="IC223" s="35"/>
      <c r="ID223" s="35"/>
      <c r="IE223" s="35"/>
      <c r="IF223" s="35"/>
      <c r="IG223" s="35"/>
      <c r="IH223" s="44"/>
      <c r="II223" s="44"/>
      <c r="IJ223" s="44"/>
      <c r="IK223" s="44"/>
      <c r="IL223" s="44"/>
      <c r="IM223" s="44"/>
      <c r="IN223" s="44"/>
      <c r="IO223" s="44"/>
      <c r="IP223" s="44"/>
      <c r="IQ223" s="44"/>
      <c r="IR223" s="44"/>
      <c r="IS223" s="44"/>
      <c r="IT223" s="44"/>
      <c r="IU223" s="44"/>
    </row>
    <row r="224" spans="1:255" s="3" customFormat="1" ht="14.25">
      <c r="A224" s="71"/>
      <c r="B224" s="73" t="s">
        <v>378</v>
      </c>
      <c r="C224" s="17">
        <v>2110507</v>
      </c>
      <c r="D224" s="17">
        <v>502</v>
      </c>
      <c r="E224" s="17">
        <v>302</v>
      </c>
      <c r="F224" s="17">
        <v>2001</v>
      </c>
      <c r="G224" s="24">
        <v>242726</v>
      </c>
      <c r="H224" s="25">
        <f t="shared" si="8"/>
        <v>504</v>
      </c>
      <c r="I224" s="32"/>
      <c r="J224" s="33"/>
      <c r="K224" s="36" t="s">
        <v>379</v>
      </c>
      <c r="IH224" s="43"/>
      <c r="II224" s="43"/>
      <c r="IJ224" s="43"/>
      <c r="IK224" s="43"/>
      <c r="IL224" s="43"/>
      <c r="IM224" s="43"/>
      <c r="IN224" s="43"/>
      <c r="IO224" s="43"/>
      <c r="IP224" s="43"/>
      <c r="IQ224" s="43"/>
      <c r="IR224" s="43"/>
      <c r="IS224" s="43"/>
      <c r="IT224" s="43"/>
      <c r="IU224" s="43"/>
    </row>
    <row r="225" spans="1:255" s="3" customFormat="1" ht="14.25">
      <c r="A225" s="71"/>
      <c r="B225" s="71"/>
      <c r="C225" s="17">
        <v>2110507</v>
      </c>
      <c r="D225" s="17">
        <v>502</v>
      </c>
      <c r="E225" s="17">
        <v>302</v>
      </c>
      <c r="F225" s="17">
        <v>2001</v>
      </c>
      <c r="G225" s="24">
        <v>28005</v>
      </c>
      <c r="H225" s="25">
        <f t="shared" si="8"/>
        <v>58</v>
      </c>
      <c r="I225" s="32"/>
      <c r="J225" s="33"/>
      <c r="K225" s="36" t="s">
        <v>380</v>
      </c>
      <c r="IH225" s="43"/>
      <c r="II225" s="43"/>
      <c r="IJ225" s="43"/>
      <c r="IK225" s="43"/>
      <c r="IL225" s="43"/>
      <c r="IM225" s="43"/>
      <c r="IN225" s="43"/>
      <c r="IO225" s="43"/>
      <c r="IP225" s="43"/>
      <c r="IQ225" s="43"/>
      <c r="IR225" s="43"/>
      <c r="IS225" s="43"/>
      <c r="IT225" s="43"/>
      <c r="IU225" s="43"/>
    </row>
    <row r="226" spans="1:255" s="3" customFormat="1" ht="14.25">
      <c r="A226" s="71"/>
      <c r="B226" s="72"/>
      <c r="C226" s="17">
        <v>2110507</v>
      </c>
      <c r="D226" s="17">
        <v>502</v>
      </c>
      <c r="E226" s="17">
        <v>302</v>
      </c>
      <c r="F226" s="17">
        <v>2001</v>
      </c>
      <c r="G226" s="24">
        <v>29777</v>
      </c>
      <c r="H226" s="25">
        <f t="shared" si="8"/>
        <v>62</v>
      </c>
      <c r="I226" s="32"/>
      <c r="J226" s="33"/>
      <c r="K226" s="36" t="s">
        <v>381</v>
      </c>
      <c r="IH226" s="43"/>
      <c r="II226" s="43"/>
      <c r="IJ226" s="43"/>
      <c r="IK226" s="43"/>
      <c r="IL226" s="43"/>
      <c r="IM226" s="43"/>
      <c r="IN226" s="43"/>
      <c r="IO226" s="43"/>
      <c r="IP226" s="43"/>
      <c r="IQ226" s="43"/>
      <c r="IR226" s="43"/>
      <c r="IS226" s="43"/>
      <c r="IT226" s="43"/>
      <c r="IU226" s="43"/>
    </row>
    <row r="227" spans="1:255" s="3" customFormat="1" ht="36">
      <c r="A227" s="71"/>
      <c r="B227" s="16" t="s">
        <v>382</v>
      </c>
      <c r="C227" s="17">
        <v>2110507</v>
      </c>
      <c r="D227" s="17">
        <v>502</v>
      </c>
      <c r="E227" s="17">
        <v>302</v>
      </c>
      <c r="F227" s="17">
        <v>2001</v>
      </c>
      <c r="G227" s="24">
        <v>33433</v>
      </c>
      <c r="H227" s="25">
        <f t="shared" si="8"/>
        <v>69</v>
      </c>
      <c r="I227" s="32">
        <v>1722135.4321678584</v>
      </c>
      <c r="J227" s="33" t="s">
        <v>516</v>
      </c>
      <c r="K227" s="36" t="s">
        <v>337</v>
      </c>
      <c r="IH227" s="43"/>
      <c r="II227" s="43"/>
      <c r="IJ227" s="43"/>
      <c r="IK227" s="43"/>
      <c r="IL227" s="43"/>
      <c r="IM227" s="43"/>
      <c r="IN227" s="43"/>
      <c r="IO227" s="43"/>
      <c r="IP227" s="43"/>
      <c r="IQ227" s="43"/>
      <c r="IR227" s="43"/>
      <c r="IS227" s="43"/>
      <c r="IT227" s="43"/>
      <c r="IU227" s="43"/>
    </row>
    <row r="228" spans="1:255" s="4" customFormat="1" ht="36">
      <c r="A228" s="67"/>
      <c r="B228" s="12" t="s">
        <v>384</v>
      </c>
      <c r="C228" s="12"/>
      <c r="D228" s="12"/>
      <c r="E228" s="12"/>
      <c r="F228" s="12"/>
      <c r="G228" s="20">
        <f>SUM(G229:G230)</f>
        <v>117424</v>
      </c>
      <c r="H228" s="21">
        <f>SUM(H229:H230)</f>
        <v>243</v>
      </c>
      <c r="I228" s="32">
        <v>6048515.867163538</v>
      </c>
      <c r="J228" s="40" t="s">
        <v>516</v>
      </c>
      <c r="K228" s="38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  <c r="BH228" s="35"/>
      <c r="BI228" s="35"/>
      <c r="BJ228" s="35"/>
      <c r="BK228" s="35"/>
      <c r="BL228" s="35"/>
      <c r="BM228" s="35"/>
      <c r="BN228" s="35"/>
      <c r="BO228" s="35"/>
      <c r="BP228" s="35"/>
      <c r="BQ228" s="35"/>
      <c r="BR228" s="35"/>
      <c r="BS228" s="35"/>
      <c r="BT228" s="35"/>
      <c r="BU228" s="35"/>
      <c r="BV228" s="35"/>
      <c r="BW228" s="35"/>
      <c r="BX228" s="35"/>
      <c r="BY228" s="35"/>
      <c r="BZ228" s="35"/>
      <c r="CA228" s="35"/>
      <c r="CB228" s="35"/>
      <c r="CC228" s="35"/>
      <c r="CD228" s="35"/>
      <c r="CE228" s="35"/>
      <c r="CF228" s="35"/>
      <c r="CG228" s="35"/>
      <c r="CH228" s="35"/>
      <c r="CI228" s="35"/>
      <c r="CJ228" s="35"/>
      <c r="CK228" s="35"/>
      <c r="CL228" s="35"/>
      <c r="CM228" s="35"/>
      <c r="CN228" s="35"/>
      <c r="CO228" s="35"/>
      <c r="CP228" s="35"/>
      <c r="CQ228" s="35"/>
      <c r="CR228" s="35"/>
      <c r="CS228" s="35"/>
      <c r="CT228" s="35"/>
      <c r="CU228" s="35"/>
      <c r="CV228" s="35"/>
      <c r="CW228" s="35"/>
      <c r="CX228" s="35"/>
      <c r="CY228" s="35"/>
      <c r="CZ228" s="35"/>
      <c r="DA228" s="35"/>
      <c r="DB228" s="35"/>
      <c r="DC228" s="35"/>
      <c r="DD228" s="35"/>
      <c r="DE228" s="35"/>
      <c r="DF228" s="35"/>
      <c r="DG228" s="35"/>
      <c r="DH228" s="35"/>
      <c r="DI228" s="35"/>
      <c r="DJ228" s="35"/>
      <c r="DK228" s="35"/>
      <c r="DL228" s="35"/>
      <c r="DM228" s="35"/>
      <c r="DN228" s="35"/>
      <c r="DO228" s="35"/>
      <c r="DP228" s="35"/>
      <c r="DQ228" s="35"/>
      <c r="DR228" s="35"/>
      <c r="DS228" s="35"/>
      <c r="DT228" s="35"/>
      <c r="DU228" s="35"/>
      <c r="DV228" s="35"/>
      <c r="DW228" s="35"/>
      <c r="DX228" s="35"/>
      <c r="DY228" s="35"/>
      <c r="DZ228" s="35"/>
      <c r="EA228" s="35"/>
      <c r="EB228" s="35"/>
      <c r="EC228" s="35"/>
      <c r="ED228" s="35"/>
      <c r="EE228" s="35"/>
      <c r="EF228" s="35"/>
      <c r="EG228" s="35"/>
      <c r="EH228" s="35"/>
      <c r="EI228" s="35"/>
      <c r="EJ228" s="35"/>
      <c r="EK228" s="35"/>
      <c r="EL228" s="35"/>
      <c r="EM228" s="35"/>
      <c r="EN228" s="35"/>
      <c r="EO228" s="35"/>
      <c r="EP228" s="35"/>
      <c r="EQ228" s="35"/>
      <c r="ER228" s="35"/>
      <c r="ES228" s="35"/>
      <c r="ET228" s="35"/>
      <c r="EU228" s="35"/>
      <c r="EV228" s="35"/>
      <c r="EW228" s="35"/>
      <c r="EX228" s="35"/>
      <c r="EY228" s="35"/>
      <c r="EZ228" s="35"/>
      <c r="FA228" s="35"/>
      <c r="FB228" s="35"/>
      <c r="FC228" s="35"/>
      <c r="FD228" s="35"/>
      <c r="FE228" s="35"/>
      <c r="FF228" s="35"/>
      <c r="FG228" s="35"/>
      <c r="FH228" s="35"/>
      <c r="FI228" s="35"/>
      <c r="FJ228" s="35"/>
      <c r="FK228" s="35"/>
      <c r="FL228" s="35"/>
      <c r="FM228" s="35"/>
      <c r="FN228" s="35"/>
      <c r="FO228" s="35"/>
      <c r="FP228" s="35"/>
      <c r="FQ228" s="35"/>
      <c r="FR228" s="35"/>
      <c r="FS228" s="35"/>
      <c r="FT228" s="35"/>
      <c r="FU228" s="35"/>
      <c r="FV228" s="35"/>
      <c r="FW228" s="35"/>
      <c r="FX228" s="35"/>
      <c r="FY228" s="35"/>
      <c r="FZ228" s="35"/>
      <c r="GA228" s="35"/>
      <c r="GB228" s="35"/>
      <c r="GC228" s="35"/>
      <c r="GD228" s="35"/>
      <c r="GE228" s="35"/>
      <c r="GF228" s="35"/>
      <c r="GG228" s="35"/>
      <c r="GH228" s="35"/>
      <c r="GI228" s="35"/>
      <c r="GJ228" s="35"/>
      <c r="GK228" s="35"/>
      <c r="GL228" s="35"/>
      <c r="GM228" s="35"/>
      <c r="GN228" s="35"/>
      <c r="GO228" s="35"/>
      <c r="GP228" s="35"/>
      <c r="GQ228" s="35"/>
      <c r="GR228" s="35"/>
      <c r="GS228" s="35"/>
      <c r="GT228" s="35"/>
      <c r="GU228" s="35"/>
      <c r="GV228" s="35"/>
      <c r="GW228" s="35"/>
      <c r="GX228" s="35"/>
      <c r="GY228" s="35"/>
      <c r="GZ228" s="35"/>
      <c r="HA228" s="35"/>
      <c r="HB228" s="35"/>
      <c r="HC228" s="35"/>
      <c r="HD228" s="35"/>
      <c r="HE228" s="35"/>
      <c r="HF228" s="35"/>
      <c r="HG228" s="35"/>
      <c r="HH228" s="35"/>
      <c r="HI228" s="35"/>
      <c r="HJ228" s="35"/>
      <c r="HK228" s="35"/>
      <c r="HL228" s="35"/>
      <c r="HM228" s="35"/>
      <c r="HN228" s="35"/>
      <c r="HO228" s="35"/>
      <c r="HP228" s="35"/>
      <c r="HQ228" s="35"/>
      <c r="HR228" s="35"/>
      <c r="HS228" s="35"/>
      <c r="HT228" s="35"/>
      <c r="HU228" s="35"/>
      <c r="HV228" s="35"/>
      <c r="HW228" s="35"/>
      <c r="HX228" s="35"/>
      <c r="HY228" s="35"/>
      <c r="HZ228" s="35"/>
      <c r="IA228" s="35"/>
      <c r="IB228" s="35"/>
      <c r="IC228" s="35"/>
      <c r="ID228" s="35"/>
      <c r="IE228" s="35"/>
      <c r="IF228" s="35"/>
      <c r="IG228" s="35"/>
      <c r="IH228" s="44"/>
      <c r="II228" s="44"/>
      <c r="IJ228" s="44"/>
      <c r="IK228" s="44"/>
      <c r="IL228" s="44"/>
      <c r="IM228" s="44"/>
      <c r="IN228" s="44"/>
      <c r="IO228" s="44"/>
      <c r="IP228" s="44"/>
      <c r="IQ228" s="44"/>
      <c r="IR228" s="44"/>
      <c r="IS228" s="44"/>
      <c r="IT228" s="44"/>
      <c r="IU228" s="44"/>
    </row>
    <row r="229" spans="1:255" s="3" customFormat="1" ht="14.25">
      <c r="A229" s="71"/>
      <c r="B229" s="73" t="s">
        <v>386</v>
      </c>
      <c r="C229" s="17">
        <v>2110507</v>
      </c>
      <c r="D229" s="17">
        <v>502</v>
      </c>
      <c r="E229" s="17">
        <v>302</v>
      </c>
      <c r="F229" s="17">
        <v>2001</v>
      </c>
      <c r="G229" s="24">
        <v>39191</v>
      </c>
      <c r="H229" s="25">
        <f aca="true" t="shared" si="9" ref="H229:H235">ROUND(G229*8866/4270289,0)</f>
        <v>81</v>
      </c>
      <c r="I229" s="32"/>
      <c r="J229" s="33"/>
      <c r="K229" s="36" t="s">
        <v>63</v>
      </c>
      <c r="IH229" s="43"/>
      <c r="II229" s="43"/>
      <c r="IJ229" s="43"/>
      <c r="IK229" s="43"/>
      <c r="IL229" s="43"/>
      <c r="IM229" s="43"/>
      <c r="IN229" s="43"/>
      <c r="IO229" s="43"/>
      <c r="IP229" s="43"/>
      <c r="IQ229" s="43"/>
      <c r="IR229" s="43"/>
      <c r="IS229" s="43"/>
      <c r="IT229" s="43"/>
      <c r="IU229" s="43"/>
    </row>
    <row r="230" spans="1:255" s="3" customFormat="1" ht="14.25">
      <c r="A230" s="71"/>
      <c r="B230" s="72"/>
      <c r="C230" s="17">
        <v>2110507</v>
      </c>
      <c r="D230" s="17">
        <v>502</v>
      </c>
      <c r="E230" s="17">
        <v>302</v>
      </c>
      <c r="F230" s="17">
        <v>2001</v>
      </c>
      <c r="G230" s="24">
        <v>78233</v>
      </c>
      <c r="H230" s="25">
        <f t="shared" si="9"/>
        <v>162</v>
      </c>
      <c r="I230" s="32"/>
      <c r="J230" s="33"/>
      <c r="K230" s="36" t="s">
        <v>387</v>
      </c>
      <c r="IH230" s="43"/>
      <c r="II230" s="43"/>
      <c r="IJ230" s="43"/>
      <c r="IK230" s="43"/>
      <c r="IL230" s="43"/>
      <c r="IM230" s="43"/>
      <c r="IN230" s="43"/>
      <c r="IO230" s="43"/>
      <c r="IP230" s="43"/>
      <c r="IQ230" s="43"/>
      <c r="IR230" s="43"/>
      <c r="IS230" s="43"/>
      <c r="IT230" s="43"/>
      <c r="IU230" s="43"/>
    </row>
    <row r="231" spans="1:255" s="4" customFormat="1" ht="36">
      <c r="A231" s="67"/>
      <c r="B231" s="12" t="s">
        <v>388</v>
      </c>
      <c r="C231" s="12"/>
      <c r="D231" s="12"/>
      <c r="E231" s="12"/>
      <c r="F231" s="12"/>
      <c r="G231" s="20">
        <f>SUM(G232:G234)</f>
        <v>128392</v>
      </c>
      <c r="H231" s="21">
        <f>SUM(H232:H234)</f>
        <v>267</v>
      </c>
      <c r="I231" s="32">
        <v>6613478.07276929</v>
      </c>
      <c r="J231" s="40" t="s">
        <v>516</v>
      </c>
      <c r="K231" s="38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  <c r="BO231" s="35"/>
      <c r="BP231" s="35"/>
      <c r="BQ231" s="35"/>
      <c r="BR231" s="35"/>
      <c r="BS231" s="35"/>
      <c r="BT231" s="35"/>
      <c r="BU231" s="35"/>
      <c r="BV231" s="35"/>
      <c r="BW231" s="35"/>
      <c r="BX231" s="35"/>
      <c r="BY231" s="35"/>
      <c r="BZ231" s="35"/>
      <c r="CA231" s="35"/>
      <c r="CB231" s="35"/>
      <c r="CC231" s="35"/>
      <c r="CD231" s="35"/>
      <c r="CE231" s="35"/>
      <c r="CF231" s="35"/>
      <c r="CG231" s="35"/>
      <c r="CH231" s="35"/>
      <c r="CI231" s="35"/>
      <c r="CJ231" s="35"/>
      <c r="CK231" s="35"/>
      <c r="CL231" s="35"/>
      <c r="CM231" s="35"/>
      <c r="CN231" s="35"/>
      <c r="CO231" s="35"/>
      <c r="CP231" s="35"/>
      <c r="CQ231" s="35"/>
      <c r="CR231" s="35"/>
      <c r="CS231" s="35"/>
      <c r="CT231" s="35"/>
      <c r="CU231" s="35"/>
      <c r="CV231" s="35"/>
      <c r="CW231" s="35"/>
      <c r="CX231" s="35"/>
      <c r="CY231" s="35"/>
      <c r="CZ231" s="35"/>
      <c r="DA231" s="35"/>
      <c r="DB231" s="35"/>
      <c r="DC231" s="35"/>
      <c r="DD231" s="35"/>
      <c r="DE231" s="35"/>
      <c r="DF231" s="35"/>
      <c r="DG231" s="35"/>
      <c r="DH231" s="35"/>
      <c r="DI231" s="35"/>
      <c r="DJ231" s="35"/>
      <c r="DK231" s="35"/>
      <c r="DL231" s="35"/>
      <c r="DM231" s="35"/>
      <c r="DN231" s="35"/>
      <c r="DO231" s="35"/>
      <c r="DP231" s="35"/>
      <c r="DQ231" s="35"/>
      <c r="DR231" s="35"/>
      <c r="DS231" s="35"/>
      <c r="DT231" s="35"/>
      <c r="DU231" s="35"/>
      <c r="DV231" s="35"/>
      <c r="DW231" s="35"/>
      <c r="DX231" s="35"/>
      <c r="DY231" s="35"/>
      <c r="DZ231" s="35"/>
      <c r="EA231" s="35"/>
      <c r="EB231" s="35"/>
      <c r="EC231" s="35"/>
      <c r="ED231" s="35"/>
      <c r="EE231" s="35"/>
      <c r="EF231" s="35"/>
      <c r="EG231" s="35"/>
      <c r="EH231" s="35"/>
      <c r="EI231" s="35"/>
      <c r="EJ231" s="35"/>
      <c r="EK231" s="35"/>
      <c r="EL231" s="35"/>
      <c r="EM231" s="35"/>
      <c r="EN231" s="35"/>
      <c r="EO231" s="35"/>
      <c r="EP231" s="35"/>
      <c r="EQ231" s="35"/>
      <c r="ER231" s="35"/>
      <c r="ES231" s="35"/>
      <c r="ET231" s="35"/>
      <c r="EU231" s="35"/>
      <c r="EV231" s="35"/>
      <c r="EW231" s="35"/>
      <c r="EX231" s="35"/>
      <c r="EY231" s="35"/>
      <c r="EZ231" s="35"/>
      <c r="FA231" s="35"/>
      <c r="FB231" s="35"/>
      <c r="FC231" s="35"/>
      <c r="FD231" s="35"/>
      <c r="FE231" s="35"/>
      <c r="FF231" s="35"/>
      <c r="FG231" s="35"/>
      <c r="FH231" s="35"/>
      <c r="FI231" s="35"/>
      <c r="FJ231" s="35"/>
      <c r="FK231" s="35"/>
      <c r="FL231" s="35"/>
      <c r="FM231" s="35"/>
      <c r="FN231" s="35"/>
      <c r="FO231" s="35"/>
      <c r="FP231" s="35"/>
      <c r="FQ231" s="35"/>
      <c r="FR231" s="35"/>
      <c r="FS231" s="35"/>
      <c r="FT231" s="35"/>
      <c r="FU231" s="35"/>
      <c r="FV231" s="35"/>
      <c r="FW231" s="35"/>
      <c r="FX231" s="35"/>
      <c r="FY231" s="35"/>
      <c r="FZ231" s="35"/>
      <c r="GA231" s="35"/>
      <c r="GB231" s="35"/>
      <c r="GC231" s="35"/>
      <c r="GD231" s="35"/>
      <c r="GE231" s="35"/>
      <c r="GF231" s="35"/>
      <c r="GG231" s="35"/>
      <c r="GH231" s="35"/>
      <c r="GI231" s="35"/>
      <c r="GJ231" s="35"/>
      <c r="GK231" s="35"/>
      <c r="GL231" s="35"/>
      <c r="GM231" s="35"/>
      <c r="GN231" s="35"/>
      <c r="GO231" s="35"/>
      <c r="GP231" s="35"/>
      <c r="GQ231" s="35"/>
      <c r="GR231" s="35"/>
      <c r="GS231" s="35"/>
      <c r="GT231" s="35"/>
      <c r="GU231" s="35"/>
      <c r="GV231" s="35"/>
      <c r="GW231" s="35"/>
      <c r="GX231" s="35"/>
      <c r="GY231" s="35"/>
      <c r="GZ231" s="35"/>
      <c r="HA231" s="35"/>
      <c r="HB231" s="35"/>
      <c r="HC231" s="35"/>
      <c r="HD231" s="35"/>
      <c r="HE231" s="35"/>
      <c r="HF231" s="35"/>
      <c r="HG231" s="35"/>
      <c r="HH231" s="35"/>
      <c r="HI231" s="35"/>
      <c r="HJ231" s="35"/>
      <c r="HK231" s="35"/>
      <c r="HL231" s="35"/>
      <c r="HM231" s="35"/>
      <c r="HN231" s="35"/>
      <c r="HO231" s="35"/>
      <c r="HP231" s="35"/>
      <c r="HQ231" s="35"/>
      <c r="HR231" s="35"/>
      <c r="HS231" s="35"/>
      <c r="HT231" s="35"/>
      <c r="HU231" s="35"/>
      <c r="HV231" s="35"/>
      <c r="HW231" s="35"/>
      <c r="HX231" s="35"/>
      <c r="HY231" s="35"/>
      <c r="HZ231" s="35"/>
      <c r="IA231" s="35"/>
      <c r="IB231" s="35"/>
      <c r="IC231" s="35"/>
      <c r="ID231" s="35"/>
      <c r="IE231" s="35"/>
      <c r="IF231" s="35"/>
      <c r="IG231" s="35"/>
      <c r="IH231" s="44"/>
      <c r="II231" s="44"/>
      <c r="IJ231" s="44"/>
      <c r="IK231" s="44"/>
      <c r="IL231" s="44"/>
      <c r="IM231" s="44"/>
      <c r="IN231" s="44"/>
      <c r="IO231" s="44"/>
      <c r="IP231" s="44"/>
      <c r="IQ231" s="44"/>
      <c r="IR231" s="44"/>
      <c r="IS231" s="44"/>
      <c r="IT231" s="44"/>
      <c r="IU231" s="44"/>
    </row>
    <row r="232" spans="1:255" s="3" customFormat="1" ht="14.25">
      <c r="A232" s="71"/>
      <c r="B232" s="73" t="s">
        <v>390</v>
      </c>
      <c r="C232" s="17">
        <v>2110507</v>
      </c>
      <c r="D232" s="17">
        <v>502</v>
      </c>
      <c r="E232" s="17">
        <v>302</v>
      </c>
      <c r="F232" s="17">
        <v>2001</v>
      </c>
      <c r="G232" s="24">
        <v>79393</v>
      </c>
      <c r="H232" s="25">
        <f t="shared" si="9"/>
        <v>165</v>
      </c>
      <c r="I232" s="32"/>
      <c r="J232" s="33"/>
      <c r="K232" s="36" t="s">
        <v>391</v>
      </c>
      <c r="IH232" s="43"/>
      <c r="II232" s="43"/>
      <c r="IJ232" s="43"/>
      <c r="IK232" s="43"/>
      <c r="IL232" s="43"/>
      <c r="IM232" s="43"/>
      <c r="IN232" s="43"/>
      <c r="IO232" s="43"/>
      <c r="IP232" s="43"/>
      <c r="IQ232" s="43"/>
      <c r="IR232" s="43"/>
      <c r="IS232" s="43"/>
      <c r="IT232" s="43"/>
      <c r="IU232" s="43"/>
    </row>
    <row r="233" spans="1:255" s="3" customFormat="1" ht="14.25">
      <c r="A233" s="71"/>
      <c r="B233" s="71"/>
      <c r="C233" s="17">
        <v>2110507</v>
      </c>
      <c r="D233" s="17">
        <v>502</v>
      </c>
      <c r="E233" s="17">
        <v>302</v>
      </c>
      <c r="F233" s="17">
        <v>2001</v>
      </c>
      <c r="G233" s="24">
        <v>17713</v>
      </c>
      <c r="H233" s="25">
        <f t="shared" si="9"/>
        <v>37</v>
      </c>
      <c r="I233" s="32"/>
      <c r="J233" s="33"/>
      <c r="K233" s="36" t="s">
        <v>392</v>
      </c>
      <c r="IH233" s="43"/>
      <c r="II233" s="43"/>
      <c r="IJ233" s="43"/>
      <c r="IK233" s="43"/>
      <c r="IL233" s="43"/>
      <c r="IM233" s="43"/>
      <c r="IN233" s="43"/>
      <c r="IO233" s="43"/>
      <c r="IP233" s="43"/>
      <c r="IQ233" s="43"/>
      <c r="IR233" s="43"/>
      <c r="IS233" s="43"/>
      <c r="IT233" s="43"/>
      <c r="IU233" s="43"/>
    </row>
    <row r="234" spans="1:255" s="3" customFormat="1" ht="14.25">
      <c r="A234" s="71"/>
      <c r="B234" s="72"/>
      <c r="C234" s="17">
        <v>2110507</v>
      </c>
      <c r="D234" s="17">
        <v>502</v>
      </c>
      <c r="E234" s="17">
        <v>302</v>
      </c>
      <c r="F234" s="17">
        <v>2001</v>
      </c>
      <c r="G234" s="24">
        <v>31286</v>
      </c>
      <c r="H234" s="25">
        <f t="shared" si="9"/>
        <v>65</v>
      </c>
      <c r="I234" s="32"/>
      <c r="J234" s="33"/>
      <c r="K234" s="36" t="s">
        <v>393</v>
      </c>
      <c r="IH234" s="43"/>
      <c r="II234" s="43"/>
      <c r="IJ234" s="43"/>
      <c r="IK234" s="43"/>
      <c r="IL234" s="43"/>
      <c r="IM234" s="43"/>
      <c r="IN234" s="43"/>
      <c r="IO234" s="43"/>
      <c r="IP234" s="43"/>
      <c r="IQ234" s="43"/>
      <c r="IR234" s="43"/>
      <c r="IS234" s="43"/>
      <c r="IT234" s="43"/>
      <c r="IU234" s="43"/>
    </row>
    <row r="235" spans="1:255" s="3" customFormat="1" ht="36">
      <c r="A235" s="71"/>
      <c r="B235" s="16" t="s">
        <v>394</v>
      </c>
      <c r="C235" s="17">
        <v>2110507</v>
      </c>
      <c r="D235" s="17">
        <v>502</v>
      </c>
      <c r="E235" s="17">
        <v>302</v>
      </c>
      <c r="F235" s="17">
        <v>2001</v>
      </c>
      <c r="G235" s="24">
        <v>75071</v>
      </c>
      <c r="H235" s="25">
        <f t="shared" si="9"/>
        <v>156</v>
      </c>
      <c r="I235" s="32">
        <v>3866910.807533673</v>
      </c>
      <c r="J235" s="33" t="s">
        <v>516</v>
      </c>
      <c r="K235" s="36" t="s">
        <v>396</v>
      </c>
      <c r="IH235" s="43"/>
      <c r="II235" s="43"/>
      <c r="IJ235" s="43"/>
      <c r="IK235" s="43"/>
      <c r="IL235" s="43"/>
      <c r="IM235" s="43"/>
      <c r="IN235" s="43"/>
      <c r="IO235" s="43"/>
      <c r="IP235" s="43"/>
      <c r="IQ235" s="43"/>
      <c r="IR235" s="43"/>
      <c r="IS235" s="43"/>
      <c r="IT235" s="43"/>
      <c r="IU235" s="43"/>
    </row>
    <row r="236" spans="1:255" s="4" customFormat="1" ht="36">
      <c r="A236" s="67"/>
      <c r="B236" s="12" t="s">
        <v>397</v>
      </c>
      <c r="C236" s="12"/>
      <c r="D236" s="12"/>
      <c r="E236" s="12"/>
      <c r="F236" s="12"/>
      <c r="G236" s="20">
        <f>G237+G238+G239</f>
        <v>75308</v>
      </c>
      <c r="H236" s="21">
        <f>H237+H238+H239</f>
        <v>162</v>
      </c>
      <c r="I236" s="32">
        <v>3879118.6888911277</v>
      </c>
      <c r="J236" s="40" t="s">
        <v>516</v>
      </c>
      <c r="K236" s="38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5"/>
      <c r="BO236" s="35"/>
      <c r="BP236" s="35"/>
      <c r="BQ236" s="35"/>
      <c r="BR236" s="35"/>
      <c r="BS236" s="35"/>
      <c r="BT236" s="35"/>
      <c r="BU236" s="35"/>
      <c r="BV236" s="35"/>
      <c r="BW236" s="35"/>
      <c r="BX236" s="35"/>
      <c r="BY236" s="35"/>
      <c r="BZ236" s="35"/>
      <c r="CA236" s="35"/>
      <c r="CB236" s="35"/>
      <c r="CC236" s="35"/>
      <c r="CD236" s="35"/>
      <c r="CE236" s="35"/>
      <c r="CF236" s="35"/>
      <c r="CG236" s="35"/>
      <c r="CH236" s="35"/>
      <c r="CI236" s="35"/>
      <c r="CJ236" s="35"/>
      <c r="CK236" s="35"/>
      <c r="CL236" s="35"/>
      <c r="CM236" s="35"/>
      <c r="CN236" s="35"/>
      <c r="CO236" s="35"/>
      <c r="CP236" s="35"/>
      <c r="CQ236" s="35"/>
      <c r="CR236" s="35"/>
      <c r="CS236" s="35"/>
      <c r="CT236" s="35"/>
      <c r="CU236" s="35"/>
      <c r="CV236" s="35"/>
      <c r="CW236" s="35"/>
      <c r="CX236" s="35"/>
      <c r="CY236" s="35"/>
      <c r="CZ236" s="35"/>
      <c r="DA236" s="35"/>
      <c r="DB236" s="35"/>
      <c r="DC236" s="35"/>
      <c r="DD236" s="35"/>
      <c r="DE236" s="35"/>
      <c r="DF236" s="35"/>
      <c r="DG236" s="35"/>
      <c r="DH236" s="35"/>
      <c r="DI236" s="35"/>
      <c r="DJ236" s="35"/>
      <c r="DK236" s="35"/>
      <c r="DL236" s="35"/>
      <c r="DM236" s="35"/>
      <c r="DN236" s="35"/>
      <c r="DO236" s="35"/>
      <c r="DP236" s="35"/>
      <c r="DQ236" s="35"/>
      <c r="DR236" s="35"/>
      <c r="DS236" s="35"/>
      <c r="DT236" s="35"/>
      <c r="DU236" s="35"/>
      <c r="DV236" s="35"/>
      <c r="DW236" s="35"/>
      <c r="DX236" s="35"/>
      <c r="DY236" s="35"/>
      <c r="DZ236" s="35"/>
      <c r="EA236" s="35"/>
      <c r="EB236" s="35"/>
      <c r="EC236" s="35"/>
      <c r="ED236" s="35"/>
      <c r="EE236" s="35"/>
      <c r="EF236" s="35"/>
      <c r="EG236" s="35"/>
      <c r="EH236" s="35"/>
      <c r="EI236" s="35"/>
      <c r="EJ236" s="35"/>
      <c r="EK236" s="35"/>
      <c r="EL236" s="35"/>
      <c r="EM236" s="35"/>
      <c r="EN236" s="35"/>
      <c r="EO236" s="35"/>
      <c r="EP236" s="35"/>
      <c r="EQ236" s="35"/>
      <c r="ER236" s="35"/>
      <c r="ES236" s="35"/>
      <c r="ET236" s="35"/>
      <c r="EU236" s="35"/>
      <c r="EV236" s="35"/>
      <c r="EW236" s="35"/>
      <c r="EX236" s="35"/>
      <c r="EY236" s="35"/>
      <c r="EZ236" s="35"/>
      <c r="FA236" s="35"/>
      <c r="FB236" s="35"/>
      <c r="FC236" s="35"/>
      <c r="FD236" s="35"/>
      <c r="FE236" s="35"/>
      <c r="FF236" s="35"/>
      <c r="FG236" s="35"/>
      <c r="FH236" s="35"/>
      <c r="FI236" s="35"/>
      <c r="FJ236" s="35"/>
      <c r="FK236" s="35"/>
      <c r="FL236" s="35"/>
      <c r="FM236" s="35"/>
      <c r="FN236" s="35"/>
      <c r="FO236" s="35"/>
      <c r="FP236" s="35"/>
      <c r="FQ236" s="35"/>
      <c r="FR236" s="35"/>
      <c r="FS236" s="35"/>
      <c r="FT236" s="35"/>
      <c r="FU236" s="35"/>
      <c r="FV236" s="35"/>
      <c r="FW236" s="35"/>
      <c r="FX236" s="35"/>
      <c r="FY236" s="35"/>
      <c r="FZ236" s="35"/>
      <c r="GA236" s="35"/>
      <c r="GB236" s="35"/>
      <c r="GC236" s="35"/>
      <c r="GD236" s="35"/>
      <c r="GE236" s="35"/>
      <c r="GF236" s="35"/>
      <c r="GG236" s="35"/>
      <c r="GH236" s="35"/>
      <c r="GI236" s="35"/>
      <c r="GJ236" s="35"/>
      <c r="GK236" s="35"/>
      <c r="GL236" s="35"/>
      <c r="GM236" s="35"/>
      <c r="GN236" s="35"/>
      <c r="GO236" s="35"/>
      <c r="GP236" s="35"/>
      <c r="GQ236" s="35"/>
      <c r="GR236" s="35"/>
      <c r="GS236" s="35"/>
      <c r="GT236" s="35"/>
      <c r="GU236" s="35"/>
      <c r="GV236" s="35"/>
      <c r="GW236" s="35"/>
      <c r="GX236" s="35"/>
      <c r="GY236" s="35"/>
      <c r="GZ236" s="35"/>
      <c r="HA236" s="35"/>
      <c r="HB236" s="35"/>
      <c r="HC236" s="35"/>
      <c r="HD236" s="35"/>
      <c r="HE236" s="35"/>
      <c r="HF236" s="35"/>
      <c r="HG236" s="35"/>
      <c r="HH236" s="35"/>
      <c r="HI236" s="35"/>
      <c r="HJ236" s="35"/>
      <c r="HK236" s="35"/>
      <c r="HL236" s="35"/>
      <c r="HM236" s="35"/>
      <c r="HN236" s="35"/>
      <c r="HO236" s="35"/>
      <c r="HP236" s="35"/>
      <c r="HQ236" s="35"/>
      <c r="HR236" s="35"/>
      <c r="HS236" s="35"/>
      <c r="HT236" s="35"/>
      <c r="HU236" s="35"/>
      <c r="HV236" s="35"/>
      <c r="HW236" s="35"/>
      <c r="HX236" s="35"/>
      <c r="HY236" s="35"/>
      <c r="HZ236" s="35"/>
      <c r="IA236" s="35"/>
      <c r="IB236" s="35"/>
      <c r="IC236" s="35"/>
      <c r="ID236" s="35"/>
      <c r="IE236" s="35"/>
      <c r="IF236" s="35"/>
      <c r="IG236" s="35"/>
      <c r="IH236" s="44"/>
      <c r="II236" s="44"/>
      <c r="IJ236" s="44"/>
      <c r="IK236" s="44"/>
      <c r="IL236" s="44"/>
      <c r="IM236" s="44"/>
      <c r="IN236" s="44"/>
      <c r="IO236" s="44"/>
      <c r="IP236" s="44"/>
      <c r="IQ236" s="44"/>
      <c r="IR236" s="44"/>
      <c r="IS236" s="44"/>
      <c r="IT236" s="44"/>
      <c r="IU236" s="44"/>
    </row>
    <row r="237" spans="1:255" s="3" customFormat="1" ht="14.25">
      <c r="A237" s="71"/>
      <c r="B237" s="73" t="s">
        <v>399</v>
      </c>
      <c r="C237" s="17">
        <v>2110507</v>
      </c>
      <c r="D237" s="17">
        <v>502</v>
      </c>
      <c r="E237" s="17">
        <v>302</v>
      </c>
      <c r="F237" s="17">
        <v>2001</v>
      </c>
      <c r="G237" s="24">
        <v>49153</v>
      </c>
      <c r="H237" s="25">
        <f aca="true" t="shared" si="10" ref="H237:H242">ROUND(G237*8866/4270289,0)</f>
        <v>102</v>
      </c>
      <c r="I237" s="32"/>
      <c r="J237" s="33"/>
      <c r="K237" s="36" t="s">
        <v>400</v>
      </c>
      <c r="IH237" s="43"/>
      <c r="II237" s="43"/>
      <c r="IJ237" s="43"/>
      <c r="IK237" s="43"/>
      <c r="IL237" s="43"/>
      <c r="IM237" s="43"/>
      <c r="IN237" s="43"/>
      <c r="IO237" s="43"/>
      <c r="IP237" s="43"/>
      <c r="IQ237" s="43"/>
      <c r="IR237" s="43"/>
      <c r="IS237" s="43"/>
      <c r="IT237" s="43"/>
      <c r="IU237" s="43"/>
    </row>
    <row r="238" spans="1:255" s="3" customFormat="1" ht="14.25">
      <c r="A238" s="71"/>
      <c r="B238" s="71"/>
      <c r="C238" s="17">
        <v>2110507</v>
      </c>
      <c r="D238" s="17">
        <v>502</v>
      </c>
      <c r="E238" s="17">
        <v>302</v>
      </c>
      <c r="F238" s="17">
        <v>2001</v>
      </c>
      <c r="G238" s="24">
        <v>2215</v>
      </c>
      <c r="H238" s="25">
        <v>10</v>
      </c>
      <c r="I238" s="32"/>
      <c r="J238" s="33"/>
      <c r="K238" s="36" t="s">
        <v>401</v>
      </c>
      <c r="IH238" s="43"/>
      <c r="II238" s="43"/>
      <c r="IJ238" s="43"/>
      <c r="IK238" s="43"/>
      <c r="IL238" s="43"/>
      <c r="IM238" s="43"/>
      <c r="IN238" s="43"/>
      <c r="IO238" s="43"/>
      <c r="IP238" s="43"/>
      <c r="IQ238" s="43"/>
      <c r="IR238" s="43"/>
      <c r="IS238" s="43"/>
      <c r="IT238" s="43"/>
      <c r="IU238" s="43"/>
    </row>
    <row r="239" spans="1:255" s="3" customFormat="1" ht="14.25">
      <c r="A239" s="72"/>
      <c r="B239" s="72"/>
      <c r="C239" s="17">
        <v>2110507</v>
      </c>
      <c r="D239" s="17">
        <v>502</v>
      </c>
      <c r="E239" s="17">
        <v>302</v>
      </c>
      <c r="F239" s="17">
        <v>2001</v>
      </c>
      <c r="G239" s="24">
        <v>23940</v>
      </c>
      <c r="H239" s="25">
        <f t="shared" si="10"/>
        <v>50</v>
      </c>
      <c r="I239" s="32"/>
      <c r="J239" s="33"/>
      <c r="K239" s="36" t="s">
        <v>402</v>
      </c>
      <c r="IH239" s="43"/>
      <c r="II239" s="43"/>
      <c r="IJ239" s="43"/>
      <c r="IK239" s="43"/>
      <c r="IL239" s="43"/>
      <c r="IM239" s="43"/>
      <c r="IN239" s="43"/>
      <c r="IO239" s="43"/>
      <c r="IP239" s="43"/>
      <c r="IQ239" s="43"/>
      <c r="IR239" s="43"/>
      <c r="IS239" s="43"/>
      <c r="IT239" s="43"/>
      <c r="IU239" s="43"/>
    </row>
    <row r="240" spans="1:255" s="4" customFormat="1" ht="14.25">
      <c r="A240" s="66" t="s">
        <v>403</v>
      </c>
      <c r="B240" s="12" t="s">
        <v>404</v>
      </c>
      <c r="C240" s="18"/>
      <c r="D240" s="18"/>
      <c r="E240" s="18"/>
      <c r="F240" s="18"/>
      <c r="G240" s="19">
        <f>G241+G244+G245+G249</f>
        <v>111511</v>
      </c>
      <c r="H240" s="26">
        <f>H241+H244+H245+H249</f>
        <v>258</v>
      </c>
      <c r="I240" s="32"/>
      <c r="J240" s="39"/>
      <c r="K240" s="38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/>
      <c r="BO240" s="35"/>
      <c r="BP240" s="35"/>
      <c r="BQ240" s="35"/>
      <c r="BR240" s="35"/>
      <c r="BS240" s="35"/>
      <c r="BT240" s="35"/>
      <c r="BU240" s="35"/>
      <c r="BV240" s="35"/>
      <c r="BW240" s="35"/>
      <c r="BX240" s="35"/>
      <c r="BY240" s="35"/>
      <c r="BZ240" s="35"/>
      <c r="CA240" s="35"/>
      <c r="CB240" s="35"/>
      <c r="CC240" s="35"/>
      <c r="CD240" s="35"/>
      <c r="CE240" s="35"/>
      <c r="CF240" s="35"/>
      <c r="CG240" s="35"/>
      <c r="CH240" s="35"/>
      <c r="CI240" s="35"/>
      <c r="CJ240" s="35"/>
      <c r="CK240" s="35"/>
      <c r="CL240" s="35"/>
      <c r="CM240" s="35"/>
      <c r="CN240" s="35"/>
      <c r="CO240" s="35"/>
      <c r="CP240" s="35"/>
      <c r="CQ240" s="35"/>
      <c r="CR240" s="35"/>
      <c r="CS240" s="35"/>
      <c r="CT240" s="35"/>
      <c r="CU240" s="35"/>
      <c r="CV240" s="35"/>
      <c r="CW240" s="35"/>
      <c r="CX240" s="35"/>
      <c r="CY240" s="35"/>
      <c r="CZ240" s="35"/>
      <c r="DA240" s="35"/>
      <c r="DB240" s="35"/>
      <c r="DC240" s="35"/>
      <c r="DD240" s="35"/>
      <c r="DE240" s="35"/>
      <c r="DF240" s="35"/>
      <c r="DG240" s="35"/>
      <c r="DH240" s="35"/>
      <c r="DI240" s="35"/>
      <c r="DJ240" s="35"/>
      <c r="DK240" s="35"/>
      <c r="DL240" s="35"/>
      <c r="DM240" s="35"/>
      <c r="DN240" s="35"/>
      <c r="DO240" s="35"/>
      <c r="DP240" s="35"/>
      <c r="DQ240" s="35"/>
      <c r="DR240" s="35"/>
      <c r="DS240" s="35"/>
      <c r="DT240" s="35"/>
      <c r="DU240" s="35"/>
      <c r="DV240" s="35"/>
      <c r="DW240" s="35"/>
      <c r="DX240" s="35"/>
      <c r="DY240" s="35"/>
      <c r="DZ240" s="35"/>
      <c r="EA240" s="35"/>
      <c r="EB240" s="35"/>
      <c r="EC240" s="35"/>
      <c r="ED240" s="35"/>
      <c r="EE240" s="35"/>
      <c r="EF240" s="35"/>
      <c r="EG240" s="35"/>
      <c r="EH240" s="35"/>
      <c r="EI240" s="35"/>
      <c r="EJ240" s="35"/>
      <c r="EK240" s="35"/>
      <c r="EL240" s="35"/>
      <c r="EM240" s="35"/>
      <c r="EN240" s="35"/>
      <c r="EO240" s="35"/>
      <c r="EP240" s="35"/>
      <c r="EQ240" s="35"/>
      <c r="ER240" s="35"/>
      <c r="ES240" s="35"/>
      <c r="ET240" s="35"/>
      <c r="EU240" s="35"/>
      <c r="EV240" s="35"/>
      <c r="EW240" s="35"/>
      <c r="EX240" s="35"/>
      <c r="EY240" s="35"/>
      <c r="EZ240" s="35"/>
      <c r="FA240" s="35"/>
      <c r="FB240" s="35"/>
      <c r="FC240" s="35"/>
      <c r="FD240" s="35"/>
      <c r="FE240" s="35"/>
      <c r="FF240" s="35"/>
      <c r="FG240" s="35"/>
      <c r="FH240" s="35"/>
      <c r="FI240" s="35"/>
      <c r="FJ240" s="35"/>
      <c r="FK240" s="35"/>
      <c r="FL240" s="35"/>
      <c r="FM240" s="35"/>
      <c r="FN240" s="35"/>
      <c r="FO240" s="35"/>
      <c r="FP240" s="35"/>
      <c r="FQ240" s="35"/>
      <c r="FR240" s="35"/>
      <c r="FS240" s="35"/>
      <c r="FT240" s="35"/>
      <c r="FU240" s="35"/>
      <c r="FV240" s="35"/>
      <c r="FW240" s="35"/>
      <c r="FX240" s="35"/>
      <c r="FY240" s="35"/>
      <c r="FZ240" s="35"/>
      <c r="GA240" s="35"/>
      <c r="GB240" s="35"/>
      <c r="GC240" s="35"/>
      <c r="GD240" s="35"/>
      <c r="GE240" s="35"/>
      <c r="GF240" s="35"/>
      <c r="GG240" s="35"/>
      <c r="GH240" s="35"/>
      <c r="GI240" s="35"/>
      <c r="GJ240" s="35"/>
      <c r="GK240" s="35"/>
      <c r="GL240" s="35"/>
      <c r="GM240" s="35"/>
      <c r="GN240" s="35"/>
      <c r="GO240" s="35"/>
      <c r="GP240" s="35"/>
      <c r="GQ240" s="35"/>
      <c r="GR240" s="35"/>
      <c r="GS240" s="35"/>
      <c r="GT240" s="35"/>
      <c r="GU240" s="35"/>
      <c r="GV240" s="35"/>
      <c r="GW240" s="35"/>
      <c r="GX240" s="35"/>
      <c r="GY240" s="35"/>
      <c r="GZ240" s="35"/>
      <c r="HA240" s="35"/>
      <c r="HB240" s="35"/>
      <c r="HC240" s="35"/>
      <c r="HD240" s="35"/>
      <c r="HE240" s="35"/>
      <c r="HF240" s="35"/>
      <c r="HG240" s="35"/>
      <c r="HH240" s="35"/>
      <c r="HI240" s="35"/>
      <c r="HJ240" s="35"/>
      <c r="HK240" s="35"/>
      <c r="HL240" s="35"/>
      <c r="HM240" s="35"/>
      <c r="HN240" s="35"/>
      <c r="HO240" s="35"/>
      <c r="HP240" s="35"/>
      <c r="HQ240" s="35"/>
      <c r="HR240" s="35"/>
      <c r="HS240" s="35"/>
      <c r="HT240" s="35"/>
      <c r="HU240" s="35"/>
      <c r="HV240" s="35"/>
      <c r="HW240" s="35"/>
      <c r="HX240" s="35"/>
      <c r="HY240" s="35"/>
      <c r="HZ240" s="35"/>
      <c r="IA240" s="35"/>
      <c r="IB240" s="35"/>
      <c r="IC240" s="35"/>
      <c r="ID240" s="35"/>
      <c r="IE240" s="35"/>
      <c r="IF240" s="35"/>
      <c r="IG240" s="35"/>
      <c r="IH240" s="44"/>
      <c r="II240" s="44"/>
      <c r="IJ240" s="44"/>
      <c r="IK240" s="44"/>
      <c r="IL240" s="44"/>
      <c r="IM240" s="44"/>
      <c r="IN240" s="44"/>
      <c r="IO240" s="44"/>
      <c r="IP240" s="44"/>
      <c r="IQ240" s="44"/>
      <c r="IR240" s="44"/>
      <c r="IS240" s="44"/>
      <c r="IT240" s="44"/>
      <c r="IU240" s="44"/>
    </row>
    <row r="241" spans="1:255" s="4" customFormat="1" ht="36">
      <c r="A241" s="67"/>
      <c r="B241" s="12" t="s">
        <v>405</v>
      </c>
      <c r="C241" s="18"/>
      <c r="D241" s="18"/>
      <c r="E241" s="18"/>
      <c r="F241" s="18"/>
      <c r="G241" s="19">
        <f>G242+G243</f>
        <v>13277</v>
      </c>
      <c r="H241" s="26">
        <f>H242+H243</f>
        <v>37</v>
      </c>
      <c r="I241" s="32">
        <v>683898.9062570711</v>
      </c>
      <c r="J241" s="50" t="s">
        <v>516</v>
      </c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35"/>
      <c r="BR241" s="35"/>
      <c r="BS241" s="35"/>
      <c r="BT241" s="35"/>
      <c r="BU241" s="35"/>
      <c r="BV241" s="35"/>
      <c r="BW241" s="35"/>
      <c r="BX241" s="35"/>
      <c r="BY241" s="35"/>
      <c r="BZ241" s="35"/>
      <c r="CA241" s="35"/>
      <c r="CB241" s="35"/>
      <c r="CC241" s="35"/>
      <c r="CD241" s="35"/>
      <c r="CE241" s="35"/>
      <c r="CF241" s="35"/>
      <c r="CG241" s="35"/>
      <c r="CH241" s="35"/>
      <c r="CI241" s="35"/>
      <c r="CJ241" s="35"/>
      <c r="CK241" s="35"/>
      <c r="CL241" s="35"/>
      <c r="CM241" s="35"/>
      <c r="CN241" s="35"/>
      <c r="CO241" s="35"/>
      <c r="CP241" s="35"/>
      <c r="CQ241" s="35"/>
      <c r="CR241" s="35"/>
      <c r="CS241" s="35"/>
      <c r="CT241" s="35"/>
      <c r="CU241" s="35"/>
      <c r="CV241" s="35"/>
      <c r="CW241" s="35"/>
      <c r="CX241" s="35"/>
      <c r="CY241" s="35"/>
      <c r="CZ241" s="35"/>
      <c r="DA241" s="35"/>
      <c r="DB241" s="35"/>
      <c r="DC241" s="35"/>
      <c r="DD241" s="35"/>
      <c r="DE241" s="35"/>
      <c r="DF241" s="35"/>
      <c r="DG241" s="35"/>
      <c r="DH241" s="35"/>
      <c r="DI241" s="35"/>
      <c r="DJ241" s="35"/>
      <c r="DK241" s="35"/>
      <c r="DL241" s="35"/>
      <c r="DM241" s="35"/>
      <c r="DN241" s="35"/>
      <c r="DO241" s="35"/>
      <c r="DP241" s="35"/>
      <c r="DQ241" s="35"/>
      <c r="DR241" s="35"/>
      <c r="DS241" s="35"/>
      <c r="DT241" s="35"/>
      <c r="DU241" s="35"/>
      <c r="DV241" s="35"/>
      <c r="DW241" s="35"/>
      <c r="DX241" s="35"/>
      <c r="DY241" s="35"/>
      <c r="DZ241" s="35"/>
      <c r="EA241" s="35"/>
      <c r="EB241" s="35"/>
      <c r="EC241" s="35"/>
      <c r="ED241" s="35"/>
      <c r="EE241" s="35"/>
      <c r="EF241" s="35"/>
      <c r="EG241" s="35"/>
      <c r="EH241" s="35"/>
      <c r="EI241" s="35"/>
      <c r="EJ241" s="35"/>
      <c r="EK241" s="35"/>
      <c r="EL241" s="35"/>
      <c r="EM241" s="35"/>
      <c r="EN241" s="35"/>
      <c r="EO241" s="35"/>
      <c r="EP241" s="35"/>
      <c r="EQ241" s="35"/>
      <c r="ER241" s="35"/>
      <c r="ES241" s="35"/>
      <c r="ET241" s="35"/>
      <c r="EU241" s="35"/>
      <c r="EV241" s="35"/>
      <c r="EW241" s="35"/>
      <c r="EX241" s="35"/>
      <c r="EY241" s="35"/>
      <c r="EZ241" s="35"/>
      <c r="FA241" s="35"/>
      <c r="FB241" s="35"/>
      <c r="FC241" s="35"/>
      <c r="FD241" s="35"/>
      <c r="FE241" s="35"/>
      <c r="FF241" s="35"/>
      <c r="FG241" s="35"/>
      <c r="FH241" s="35"/>
      <c r="FI241" s="35"/>
      <c r="FJ241" s="35"/>
      <c r="FK241" s="35"/>
      <c r="FL241" s="35"/>
      <c r="FM241" s="35"/>
      <c r="FN241" s="35"/>
      <c r="FO241" s="35"/>
      <c r="FP241" s="35"/>
      <c r="FQ241" s="35"/>
      <c r="FR241" s="35"/>
      <c r="FS241" s="35"/>
      <c r="FT241" s="35"/>
      <c r="FU241" s="35"/>
      <c r="FV241" s="35"/>
      <c r="FW241" s="35"/>
      <c r="FX241" s="35"/>
      <c r="FY241" s="35"/>
      <c r="FZ241" s="35"/>
      <c r="GA241" s="35"/>
      <c r="GB241" s="35"/>
      <c r="GC241" s="35"/>
      <c r="GD241" s="35"/>
      <c r="GE241" s="35"/>
      <c r="GF241" s="35"/>
      <c r="GG241" s="35"/>
      <c r="GH241" s="35"/>
      <c r="GI241" s="35"/>
      <c r="GJ241" s="35"/>
      <c r="GK241" s="35"/>
      <c r="GL241" s="35"/>
      <c r="GM241" s="35"/>
      <c r="GN241" s="35"/>
      <c r="GO241" s="35"/>
      <c r="GP241" s="35"/>
      <c r="GQ241" s="35"/>
      <c r="GR241" s="35"/>
      <c r="GS241" s="35"/>
      <c r="GT241" s="35"/>
      <c r="GU241" s="35"/>
      <c r="GV241" s="35"/>
      <c r="GW241" s="35"/>
      <c r="GX241" s="35"/>
      <c r="GY241" s="35"/>
      <c r="GZ241" s="35"/>
      <c r="HA241" s="35"/>
      <c r="HB241" s="35"/>
      <c r="HC241" s="35"/>
      <c r="HD241" s="35"/>
      <c r="HE241" s="35"/>
      <c r="HF241" s="35"/>
      <c r="HG241" s="35"/>
      <c r="HH241" s="35"/>
      <c r="HI241" s="35"/>
      <c r="HJ241" s="35"/>
      <c r="HK241" s="35"/>
      <c r="HL241" s="35"/>
      <c r="HM241" s="35"/>
      <c r="HN241" s="35"/>
      <c r="HO241" s="35"/>
      <c r="HP241" s="35"/>
      <c r="HQ241" s="35"/>
      <c r="HR241" s="35"/>
      <c r="HS241" s="35"/>
      <c r="HT241" s="35"/>
      <c r="HU241" s="35"/>
      <c r="HV241" s="35"/>
      <c r="HW241" s="35"/>
      <c r="HX241" s="35"/>
      <c r="HY241" s="35"/>
      <c r="HZ241" s="35"/>
      <c r="IA241" s="35"/>
      <c r="IB241" s="35"/>
      <c r="IC241" s="35"/>
      <c r="ID241" s="35"/>
      <c r="IE241" s="35"/>
      <c r="IF241" s="35"/>
      <c r="IG241" s="35"/>
      <c r="IH241" s="44"/>
      <c r="II241" s="44"/>
      <c r="IJ241" s="44"/>
      <c r="IK241" s="44"/>
      <c r="IL241" s="44"/>
      <c r="IM241" s="44"/>
      <c r="IN241" s="44"/>
      <c r="IO241" s="44"/>
      <c r="IP241" s="44"/>
      <c r="IQ241" s="44"/>
      <c r="IR241" s="44"/>
      <c r="IS241" s="44"/>
      <c r="IT241" s="44"/>
      <c r="IU241" s="44"/>
    </row>
    <row r="242" spans="1:255" s="3" customFormat="1" ht="14.25">
      <c r="A242" s="71"/>
      <c r="B242" s="73" t="s">
        <v>407</v>
      </c>
      <c r="C242" s="17">
        <v>2110507</v>
      </c>
      <c r="D242" s="17">
        <v>502</v>
      </c>
      <c r="E242" s="17">
        <v>302</v>
      </c>
      <c r="F242" s="17">
        <v>2001</v>
      </c>
      <c r="G242" s="24">
        <v>13098</v>
      </c>
      <c r="H242" s="25">
        <f t="shared" si="10"/>
        <v>27</v>
      </c>
      <c r="I242" s="32"/>
      <c r="J242" s="33"/>
      <c r="K242" s="36" t="s">
        <v>114</v>
      </c>
      <c r="IH242" s="43"/>
      <c r="II242" s="43"/>
      <c r="IJ242" s="43"/>
      <c r="IK242" s="43"/>
      <c r="IL242" s="43"/>
      <c r="IM242" s="43"/>
      <c r="IN242" s="43"/>
      <c r="IO242" s="43"/>
      <c r="IP242" s="43"/>
      <c r="IQ242" s="43"/>
      <c r="IR242" s="43"/>
      <c r="IS242" s="43"/>
      <c r="IT242" s="43"/>
      <c r="IU242" s="43"/>
    </row>
    <row r="243" spans="1:255" s="3" customFormat="1" ht="14.25">
      <c r="A243" s="71"/>
      <c r="B243" s="72"/>
      <c r="C243" s="17">
        <v>2110507</v>
      </c>
      <c r="D243" s="17">
        <v>502</v>
      </c>
      <c r="E243" s="17">
        <v>302</v>
      </c>
      <c r="F243" s="17">
        <v>2001</v>
      </c>
      <c r="G243" s="24">
        <v>179</v>
      </c>
      <c r="H243" s="25">
        <v>10</v>
      </c>
      <c r="I243" s="32"/>
      <c r="J243" s="33"/>
      <c r="K243" s="46" t="s">
        <v>408</v>
      </c>
      <c r="IH243" s="43"/>
      <c r="II243" s="43"/>
      <c r="IJ243" s="43"/>
      <c r="IK243" s="43"/>
      <c r="IL243" s="43"/>
      <c r="IM243" s="43"/>
      <c r="IN243" s="43"/>
      <c r="IO243" s="43"/>
      <c r="IP243" s="43"/>
      <c r="IQ243" s="43"/>
      <c r="IR243" s="43"/>
      <c r="IS243" s="43"/>
      <c r="IT243" s="43"/>
      <c r="IU243" s="43"/>
    </row>
    <row r="244" spans="1:255" s="3" customFormat="1" ht="36">
      <c r="A244" s="71"/>
      <c r="B244" s="16" t="s">
        <v>409</v>
      </c>
      <c r="C244" s="17">
        <v>2110507</v>
      </c>
      <c r="D244" s="17">
        <v>502</v>
      </c>
      <c r="E244" s="17">
        <v>302</v>
      </c>
      <c r="F244" s="17">
        <v>2001</v>
      </c>
      <c r="G244" s="24">
        <v>834</v>
      </c>
      <c r="H244" s="25">
        <v>10</v>
      </c>
      <c r="I244" s="32">
        <v>42959.37996673927</v>
      </c>
      <c r="J244" s="33" t="s">
        <v>516</v>
      </c>
      <c r="K244" s="36" t="s">
        <v>411</v>
      </c>
      <c r="IH244" s="43"/>
      <c r="II244" s="43"/>
      <c r="IJ244" s="43"/>
      <c r="IK244" s="43"/>
      <c r="IL244" s="43"/>
      <c r="IM244" s="43"/>
      <c r="IN244" s="43"/>
      <c r="IO244" s="43"/>
      <c r="IP244" s="43"/>
      <c r="IQ244" s="43"/>
      <c r="IR244" s="43"/>
      <c r="IS244" s="43"/>
      <c r="IT244" s="43"/>
      <c r="IU244" s="43"/>
    </row>
    <row r="245" spans="1:255" s="4" customFormat="1" ht="36">
      <c r="A245" s="67"/>
      <c r="B245" s="12" t="s">
        <v>412</v>
      </c>
      <c r="C245" s="12"/>
      <c r="D245" s="12"/>
      <c r="E245" s="12"/>
      <c r="F245" s="12"/>
      <c r="G245" s="20">
        <f>G246+G247+G248</f>
        <v>22627</v>
      </c>
      <c r="H245" s="21">
        <f>H246+H247+H248</f>
        <v>55</v>
      </c>
      <c r="I245" s="32">
        <v>1165517.8543254307</v>
      </c>
      <c r="J245" s="40" t="s">
        <v>516</v>
      </c>
      <c r="K245" s="38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35"/>
      <c r="BV245" s="35"/>
      <c r="BW245" s="35"/>
      <c r="BX245" s="35"/>
      <c r="BY245" s="35"/>
      <c r="BZ245" s="35"/>
      <c r="CA245" s="35"/>
      <c r="CB245" s="35"/>
      <c r="CC245" s="35"/>
      <c r="CD245" s="35"/>
      <c r="CE245" s="35"/>
      <c r="CF245" s="35"/>
      <c r="CG245" s="35"/>
      <c r="CH245" s="35"/>
      <c r="CI245" s="35"/>
      <c r="CJ245" s="35"/>
      <c r="CK245" s="35"/>
      <c r="CL245" s="35"/>
      <c r="CM245" s="35"/>
      <c r="CN245" s="35"/>
      <c r="CO245" s="35"/>
      <c r="CP245" s="35"/>
      <c r="CQ245" s="35"/>
      <c r="CR245" s="35"/>
      <c r="CS245" s="35"/>
      <c r="CT245" s="35"/>
      <c r="CU245" s="35"/>
      <c r="CV245" s="35"/>
      <c r="CW245" s="35"/>
      <c r="CX245" s="35"/>
      <c r="CY245" s="35"/>
      <c r="CZ245" s="35"/>
      <c r="DA245" s="35"/>
      <c r="DB245" s="35"/>
      <c r="DC245" s="35"/>
      <c r="DD245" s="35"/>
      <c r="DE245" s="35"/>
      <c r="DF245" s="35"/>
      <c r="DG245" s="35"/>
      <c r="DH245" s="35"/>
      <c r="DI245" s="35"/>
      <c r="DJ245" s="35"/>
      <c r="DK245" s="35"/>
      <c r="DL245" s="35"/>
      <c r="DM245" s="35"/>
      <c r="DN245" s="35"/>
      <c r="DO245" s="35"/>
      <c r="DP245" s="35"/>
      <c r="DQ245" s="35"/>
      <c r="DR245" s="35"/>
      <c r="DS245" s="35"/>
      <c r="DT245" s="35"/>
      <c r="DU245" s="35"/>
      <c r="DV245" s="35"/>
      <c r="DW245" s="35"/>
      <c r="DX245" s="35"/>
      <c r="DY245" s="35"/>
      <c r="DZ245" s="35"/>
      <c r="EA245" s="35"/>
      <c r="EB245" s="35"/>
      <c r="EC245" s="35"/>
      <c r="ED245" s="35"/>
      <c r="EE245" s="35"/>
      <c r="EF245" s="35"/>
      <c r="EG245" s="35"/>
      <c r="EH245" s="35"/>
      <c r="EI245" s="35"/>
      <c r="EJ245" s="35"/>
      <c r="EK245" s="35"/>
      <c r="EL245" s="35"/>
      <c r="EM245" s="35"/>
      <c r="EN245" s="35"/>
      <c r="EO245" s="35"/>
      <c r="EP245" s="35"/>
      <c r="EQ245" s="35"/>
      <c r="ER245" s="35"/>
      <c r="ES245" s="35"/>
      <c r="ET245" s="35"/>
      <c r="EU245" s="35"/>
      <c r="EV245" s="35"/>
      <c r="EW245" s="35"/>
      <c r="EX245" s="35"/>
      <c r="EY245" s="35"/>
      <c r="EZ245" s="35"/>
      <c r="FA245" s="35"/>
      <c r="FB245" s="35"/>
      <c r="FC245" s="35"/>
      <c r="FD245" s="35"/>
      <c r="FE245" s="35"/>
      <c r="FF245" s="35"/>
      <c r="FG245" s="35"/>
      <c r="FH245" s="35"/>
      <c r="FI245" s="35"/>
      <c r="FJ245" s="35"/>
      <c r="FK245" s="35"/>
      <c r="FL245" s="35"/>
      <c r="FM245" s="35"/>
      <c r="FN245" s="35"/>
      <c r="FO245" s="35"/>
      <c r="FP245" s="35"/>
      <c r="FQ245" s="35"/>
      <c r="FR245" s="35"/>
      <c r="FS245" s="35"/>
      <c r="FT245" s="35"/>
      <c r="FU245" s="35"/>
      <c r="FV245" s="35"/>
      <c r="FW245" s="35"/>
      <c r="FX245" s="35"/>
      <c r="FY245" s="35"/>
      <c r="FZ245" s="35"/>
      <c r="GA245" s="35"/>
      <c r="GB245" s="35"/>
      <c r="GC245" s="35"/>
      <c r="GD245" s="35"/>
      <c r="GE245" s="35"/>
      <c r="GF245" s="35"/>
      <c r="GG245" s="35"/>
      <c r="GH245" s="35"/>
      <c r="GI245" s="35"/>
      <c r="GJ245" s="35"/>
      <c r="GK245" s="35"/>
      <c r="GL245" s="35"/>
      <c r="GM245" s="35"/>
      <c r="GN245" s="35"/>
      <c r="GO245" s="35"/>
      <c r="GP245" s="35"/>
      <c r="GQ245" s="35"/>
      <c r="GR245" s="35"/>
      <c r="GS245" s="35"/>
      <c r="GT245" s="35"/>
      <c r="GU245" s="35"/>
      <c r="GV245" s="35"/>
      <c r="GW245" s="35"/>
      <c r="GX245" s="35"/>
      <c r="GY245" s="35"/>
      <c r="GZ245" s="35"/>
      <c r="HA245" s="35"/>
      <c r="HB245" s="35"/>
      <c r="HC245" s="35"/>
      <c r="HD245" s="35"/>
      <c r="HE245" s="35"/>
      <c r="HF245" s="35"/>
      <c r="HG245" s="35"/>
      <c r="HH245" s="35"/>
      <c r="HI245" s="35"/>
      <c r="HJ245" s="35"/>
      <c r="HK245" s="35"/>
      <c r="HL245" s="35"/>
      <c r="HM245" s="35"/>
      <c r="HN245" s="35"/>
      <c r="HO245" s="35"/>
      <c r="HP245" s="35"/>
      <c r="HQ245" s="35"/>
      <c r="HR245" s="35"/>
      <c r="HS245" s="35"/>
      <c r="HT245" s="35"/>
      <c r="HU245" s="35"/>
      <c r="HV245" s="35"/>
      <c r="HW245" s="35"/>
      <c r="HX245" s="35"/>
      <c r="HY245" s="35"/>
      <c r="HZ245" s="35"/>
      <c r="IA245" s="35"/>
      <c r="IB245" s="35"/>
      <c r="IC245" s="35"/>
      <c r="ID245" s="35"/>
      <c r="IE245" s="35"/>
      <c r="IF245" s="35"/>
      <c r="IG245" s="35"/>
      <c r="IH245" s="44"/>
      <c r="II245" s="44"/>
      <c r="IJ245" s="44"/>
      <c r="IK245" s="44"/>
      <c r="IL245" s="44"/>
      <c r="IM245" s="44"/>
      <c r="IN245" s="44"/>
      <c r="IO245" s="44"/>
      <c r="IP245" s="44"/>
      <c r="IQ245" s="44"/>
      <c r="IR245" s="44"/>
      <c r="IS245" s="44"/>
      <c r="IT245" s="44"/>
      <c r="IU245" s="44"/>
    </row>
    <row r="246" spans="1:255" s="3" customFormat="1" ht="14.25">
      <c r="A246" s="71"/>
      <c r="B246" s="73" t="s">
        <v>414</v>
      </c>
      <c r="C246" s="17">
        <v>2110507</v>
      </c>
      <c r="D246" s="17">
        <v>502</v>
      </c>
      <c r="E246" s="17">
        <v>302</v>
      </c>
      <c r="F246" s="17">
        <v>2001</v>
      </c>
      <c r="G246" s="24">
        <v>13162</v>
      </c>
      <c r="H246" s="25">
        <f aca="true" t="shared" si="11" ref="H246:H251">ROUND(G246*8866/4270289,0)</f>
        <v>27</v>
      </c>
      <c r="I246" s="32"/>
      <c r="J246" s="33"/>
      <c r="K246" s="36" t="s">
        <v>415</v>
      </c>
      <c r="IH246" s="43"/>
      <c r="II246" s="43"/>
      <c r="IJ246" s="43"/>
      <c r="IK246" s="43"/>
      <c r="IL246" s="43"/>
      <c r="IM246" s="43"/>
      <c r="IN246" s="43"/>
      <c r="IO246" s="43"/>
      <c r="IP246" s="43"/>
      <c r="IQ246" s="43"/>
      <c r="IR246" s="43"/>
      <c r="IS246" s="43"/>
      <c r="IT246" s="43"/>
      <c r="IU246" s="43"/>
    </row>
    <row r="247" spans="1:255" s="3" customFormat="1" ht="14.25">
      <c r="A247" s="71"/>
      <c r="B247" s="71"/>
      <c r="C247" s="17">
        <v>2110507</v>
      </c>
      <c r="D247" s="17">
        <v>502</v>
      </c>
      <c r="E247" s="17">
        <v>302</v>
      </c>
      <c r="F247" s="17">
        <v>2001</v>
      </c>
      <c r="G247" s="24">
        <v>620</v>
      </c>
      <c r="H247" s="25">
        <v>10</v>
      </c>
      <c r="I247" s="32"/>
      <c r="J247" s="33"/>
      <c r="K247" s="36" t="s">
        <v>416</v>
      </c>
      <c r="IH247" s="43"/>
      <c r="II247" s="43"/>
      <c r="IJ247" s="43"/>
      <c r="IK247" s="43"/>
      <c r="IL247" s="43"/>
      <c r="IM247" s="43"/>
      <c r="IN247" s="43"/>
      <c r="IO247" s="43"/>
      <c r="IP247" s="43"/>
      <c r="IQ247" s="43"/>
      <c r="IR247" s="43"/>
      <c r="IS247" s="43"/>
      <c r="IT247" s="43"/>
      <c r="IU247" s="43"/>
    </row>
    <row r="248" spans="1:255" s="3" customFormat="1" ht="14.25">
      <c r="A248" s="71"/>
      <c r="B248" s="72"/>
      <c r="C248" s="17">
        <v>2110507</v>
      </c>
      <c r="D248" s="17">
        <v>502</v>
      </c>
      <c r="E248" s="17">
        <v>302</v>
      </c>
      <c r="F248" s="17">
        <v>2001</v>
      </c>
      <c r="G248" s="24">
        <v>8845</v>
      </c>
      <c r="H248" s="25">
        <f t="shared" si="11"/>
        <v>18</v>
      </c>
      <c r="I248" s="32"/>
      <c r="J248" s="33"/>
      <c r="K248" s="36" t="s">
        <v>108</v>
      </c>
      <c r="IH248" s="43"/>
      <c r="II248" s="43"/>
      <c r="IJ248" s="43"/>
      <c r="IK248" s="43"/>
      <c r="IL248" s="43"/>
      <c r="IM248" s="43"/>
      <c r="IN248" s="43"/>
      <c r="IO248" s="43"/>
      <c r="IP248" s="43"/>
      <c r="IQ248" s="43"/>
      <c r="IR248" s="43"/>
      <c r="IS248" s="43"/>
      <c r="IT248" s="43"/>
      <c r="IU248" s="43"/>
    </row>
    <row r="249" spans="1:255" s="4" customFormat="1" ht="36">
      <c r="A249" s="67"/>
      <c r="B249" s="12" t="s">
        <v>417</v>
      </c>
      <c r="C249" s="12"/>
      <c r="D249" s="12"/>
      <c r="E249" s="12"/>
      <c r="F249" s="12"/>
      <c r="G249" s="20">
        <f>G250+G251</f>
        <v>74773</v>
      </c>
      <c r="H249" s="21">
        <f>H250+H251</f>
        <v>156</v>
      </c>
      <c r="I249" s="32">
        <v>3851560.8132529915</v>
      </c>
      <c r="J249" s="40" t="s">
        <v>516</v>
      </c>
      <c r="K249" s="38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  <c r="BG249" s="35"/>
      <c r="BH249" s="35"/>
      <c r="BI249" s="35"/>
      <c r="BJ249" s="35"/>
      <c r="BK249" s="35"/>
      <c r="BL249" s="35"/>
      <c r="BM249" s="35"/>
      <c r="BN249" s="35"/>
      <c r="BO249" s="35"/>
      <c r="BP249" s="35"/>
      <c r="BQ249" s="35"/>
      <c r="BR249" s="35"/>
      <c r="BS249" s="35"/>
      <c r="BT249" s="35"/>
      <c r="BU249" s="35"/>
      <c r="BV249" s="35"/>
      <c r="BW249" s="35"/>
      <c r="BX249" s="35"/>
      <c r="BY249" s="35"/>
      <c r="BZ249" s="35"/>
      <c r="CA249" s="35"/>
      <c r="CB249" s="35"/>
      <c r="CC249" s="35"/>
      <c r="CD249" s="35"/>
      <c r="CE249" s="35"/>
      <c r="CF249" s="35"/>
      <c r="CG249" s="35"/>
      <c r="CH249" s="35"/>
      <c r="CI249" s="35"/>
      <c r="CJ249" s="35"/>
      <c r="CK249" s="35"/>
      <c r="CL249" s="35"/>
      <c r="CM249" s="35"/>
      <c r="CN249" s="35"/>
      <c r="CO249" s="35"/>
      <c r="CP249" s="35"/>
      <c r="CQ249" s="35"/>
      <c r="CR249" s="35"/>
      <c r="CS249" s="35"/>
      <c r="CT249" s="35"/>
      <c r="CU249" s="35"/>
      <c r="CV249" s="35"/>
      <c r="CW249" s="35"/>
      <c r="CX249" s="35"/>
      <c r="CY249" s="35"/>
      <c r="CZ249" s="35"/>
      <c r="DA249" s="35"/>
      <c r="DB249" s="35"/>
      <c r="DC249" s="35"/>
      <c r="DD249" s="35"/>
      <c r="DE249" s="35"/>
      <c r="DF249" s="35"/>
      <c r="DG249" s="35"/>
      <c r="DH249" s="35"/>
      <c r="DI249" s="35"/>
      <c r="DJ249" s="35"/>
      <c r="DK249" s="35"/>
      <c r="DL249" s="35"/>
      <c r="DM249" s="35"/>
      <c r="DN249" s="35"/>
      <c r="DO249" s="35"/>
      <c r="DP249" s="35"/>
      <c r="DQ249" s="35"/>
      <c r="DR249" s="35"/>
      <c r="DS249" s="35"/>
      <c r="DT249" s="35"/>
      <c r="DU249" s="35"/>
      <c r="DV249" s="35"/>
      <c r="DW249" s="35"/>
      <c r="DX249" s="35"/>
      <c r="DY249" s="35"/>
      <c r="DZ249" s="35"/>
      <c r="EA249" s="35"/>
      <c r="EB249" s="35"/>
      <c r="EC249" s="35"/>
      <c r="ED249" s="35"/>
      <c r="EE249" s="35"/>
      <c r="EF249" s="35"/>
      <c r="EG249" s="35"/>
      <c r="EH249" s="35"/>
      <c r="EI249" s="35"/>
      <c r="EJ249" s="35"/>
      <c r="EK249" s="35"/>
      <c r="EL249" s="35"/>
      <c r="EM249" s="35"/>
      <c r="EN249" s="35"/>
      <c r="EO249" s="35"/>
      <c r="EP249" s="35"/>
      <c r="EQ249" s="35"/>
      <c r="ER249" s="35"/>
      <c r="ES249" s="35"/>
      <c r="ET249" s="35"/>
      <c r="EU249" s="35"/>
      <c r="EV249" s="35"/>
      <c r="EW249" s="35"/>
      <c r="EX249" s="35"/>
      <c r="EY249" s="35"/>
      <c r="EZ249" s="35"/>
      <c r="FA249" s="35"/>
      <c r="FB249" s="35"/>
      <c r="FC249" s="35"/>
      <c r="FD249" s="35"/>
      <c r="FE249" s="35"/>
      <c r="FF249" s="35"/>
      <c r="FG249" s="35"/>
      <c r="FH249" s="35"/>
      <c r="FI249" s="35"/>
      <c r="FJ249" s="35"/>
      <c r="FK249" s="35"/>
      <c r="FL249" s="35"/>
      <c r="FM249" s="35"/>
      <c r="FN249" s="35"/>
      <c r="FO249" s="35"/>
      <c r="FP249" s="35"/>
      <c r="FQ249" s="35"/>
      <c r="FR249" s="35"/>
      <c r="FS249" s="35"/>
      <c r="FT249" s="35"/>
      <c r="FU249" s="35"/>
      <c r="FV249" s="35"/>
      <c r="FW249" s="35"/>
      <c r="FX249" s="35"/>
      <c r="FY249" s="35"/>
      <c r="FZ249" s="35"/>
      <c r="GA249" s="35"/>
      <c r="GB249" s="35"/>
      <c r="GC249" s="35"/>
      <c r="GD249" s="35"/>
      <c r="GE249" s="35"/>
      <c r="GF249" s="35"/>
      <c r="GG249" s="35"/>
      <c r="GH249" s="35"/>
      <c r="GI249" s="35"/>
      <c r="GJ249" s="35"/>
      <c r="GK249" s="35"/>
      <c r="GL249" s="35"/>
      <c r="GM249" s="35"/>
      <c r="GN249" s="35"/>
      <c r="GO249" s="35"/>
      <c r="GP249" s="35"/>
      <c r="GQ249" s="35"/>
      <c r="GR249" s="35"/>
      <c r="GS249" s="35"/>
      <c r="GT249" s="35"/>
      <c r="GU249" s="35"/>
      <c r="GV249" s="35"/>
      <c r="GW249" s="35"/>
      <c r="GX249" s="35"/>
      <c r="GY249" s="35"/>
      <c r="GZ249" s="35"/>
      <c r="HA249" s="35"/>
      <c r="HB249" s="35"/>
      <c r="HC249" s="35"/>
      <c r="HD249" s="35"/>
      <c r="HE249" s="35"/>
      <c r="HF249" s="35"/>
      <c r="HG249" s="35"/>
      <c r="HH249" s="35"/>
      <c r="HI249" s="35"/>
      <c r="HJ249" s="35"/>
      <c r="HK249" s="35"/>
      <c r="HL249" s="35"/>
      <c r="HM249" s="35"/>
      <c r="HN249" s="35"/>
      <c r="HO249" s="35"/>
      <c r="HP249" s="35"/>
      <c r="HQ249" s="35"/>
      <c r="HR249" s="35"/>
      <c r="HS249" s="35"/>
      <c r="HT249" s="35"/>
      <c r="HU249" s="35"/>
      <c r="HV249" s="35"/>
      <c r="HW249" s="35"/>
      <c r="HX249" s="35"/>
      <c r="HY249" s="35"/>
      <c r="HZ249" s="35"/>
      <c r="IA249" s="35"/>
      <c r="IB249" s="35"/>
      <c r="IC249" s="35"/>
      <c r="ID249" s="35"/>
      <c r="IE249" s="35"/>
      <c r="IF249" s="35"/>
      <c r="IG249" s="35"/>
      <c r="IH249" s="44"/>
      <c r="II249" s="44"/>
      <c r="IJ249" s="44"/>
      <c r="IK249" s="44"/>
      <c r="IL249" s="44"/>
      <c r="IM249" s="44"/>
      <c r="IN249" s="44"/>
      <c r="IO249" s="44"/>
      <c r="IP249" s="44"/>
      <c r="IQ249" s="44"/>
      <c r="IR249" s="44"/>
      <c r="IS249" s="44"/>
      <c r="IT249" s="44"/>
      <c r="IU249" s="44"/>
    </row>
    <row r="250" spans="1:255" s="3" customFormat="1" ht="14.25">
      <c r="A250" s="71"/>
      <c r="B250" s="73" t="s">
        <v>419</v>
      </c>
      <c r="C250" s="17">
        <v>2110507</v>
      </c>
      <c r="D250" s="17">
        <v>502</v>
      </c>
      <c r="E250" s="17">
        <v>302</v>
      </c>
      <c r="F250" s="17">
        <v>2001</v>
      </c>
      <c r="G250" s="24">
        <v>54737</v>
      </c>
      <c r="H250" s="25">
        <f t="shared" si="11"/>
        <v>114</v>
      </c>
      <c r="I250" s="32"/>
      <c r="J250" s="33"/>
      <c r="K250" s="36" t="s">
        <v>420</v>
      </c>
      <c r="IH250" s="43"/>
      <c r="II250" s="43"/>
      <c r="IJ250" s="43"/>
      <c r="IK250" s="43"/>
      <c r="IL250" s="43"/>
      <c r="IM250" s="43"/>
      <c r="IN250" s="43"/>
      <c r="IO250" s="43"/>
      <c r="IP250" s="43"/>
      <c r="IQ250" s="43"/>
      <c r="IR250" s="43"/>
      <c r="IS250" s="43"/>
      <c r="IT250" s="43"/>
      <c r="IU250" s="43"/>
    </row>
    <row r="251" spans="1:255" s="3" customFormat="1" ht="14.25">
      <c r="A251" s="72"/>
      <c r="B251" s="72"/>
      <c r="C251" s="17">
        <v>2110507</v>
      </c>
      <c r="D251" s="17">
        <v>502</v>
      </c>
      <c r="E251" s="17">
        <v>302</v>
      </c>
      <c r="F251" s="17">
        <v>2001</v>
      </c>
      <c r="G251" s="24">
        <v>20036</v>
      </c>
      <c r="H251" s="25">
        <f t="shared" si="11"/>
        <v>42</v>
      </c>
      <c r="I251" s="32"/>
      <c r="J251" s="33"/>
      <c r="K251" s="36" t="s">
        <v>421</v>
      </c>
      <c r="IH251" s="43"/>
      <c r="II251" s="43"/>
      <c r="IJ251" s="43"/>
      <c r="IK251" s="43"/>
      <c r="IL251" s="43"/>
      <c r="IM251" s="43"/>
      <c r="IN251" s="43"/>
      <c r="IO251" s="43"/>
      <c r="IP251" s="43"/>
      <c r="IQ251" s="43"/>
      <c r="IR251" s="43"/>
      <c r="IS251" s="43"/>
      <c r="IT251" s="43"/>
      <c r="IU251" s="43"/>
    </row>
    <row r="252" spans="1:255" s="4" customFormat="1" ht="14.25">
      <c r="A252" s="66" t="s">
        <v>422</v>
      </c>
      <c r="B252" s="12" t="s">
        <v>423</v>
      </c>
      <c r="C252" s="18"/>
      <c r="D252" s="18"/>
      <c r="E252" s="18"/>
      <c r="F252" s="18"/>
      <c r="G252" s="19">
        <f>G253+G257+G261+G262+G268+G271+G272+G273+G277+G278+G279+G280</f>
        <v>187244</v>
      </c>
      <c r="H252" s="26">
        <f>H253+H257+H261+H262+H268+H271+H272+H273+H277+H278+H279+H280</f>
        <v>484</v>
      </c>
      <c r="I252" s="32"/>
      <c r="J252" s="39"/>
      <c r="K252" s="38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  <c r="BI252" s="35"/>
      <c r="BJ252" s="35"/>
      <c r="BK252" s="35"/>
      <c r="BL252" s="35"/>
      <c r="BM252" s="35"/>
      <c r="BN252" s="35"/>
      <c r="BO252" s="35"/>
      <c r="BP252" s="35"/>
      <c r="BQ252" s="35"/>
      <c r="BR252" s="35"/>
      <c r="BS252" s="35"/>
      <c r="BT252" s="35"/>
      <c r="BU252" s="35"/>
      <c r="BV252" s="35"/>
      <c r="BW252" s="35"/>
      <c r="BX252" s="35"/>
      <c r="BY252" s="35"/>
      <c r="BZ252" s="35"/>
      <c r="CA252" s="35"/>
      <c r="CB252" s="35"/>
      <c r="CC252" s="35"/>
      <c r="CD252" s="35"/>
      <c r="CE252" s="35"/>
      <c r="CF252" s="35"/>
      <c r="CG252" s="35"/>
      <c r="CH252" s="35"/>
      <c r="CI252" s="35"/>
      <c r="CJ252" s="35"/>
      <c r="CK252" s="35"/>
      <c r="CL252" s="35"/>
      <c r="CM252" s="35"/>
      <c r="CN252" s="35"/>
      <c r="CO252" s="35"/>
      <c r="CP252" s="35"/>
      <c r="CQ252" s="35"/>
      <c r="CR252" s="35"/>
      <c r="CS252" s="35"/>
      <c r="CT252" s="35"/>
      <c r="CU252" s="35"/>
      <c r="CV252" s="35"/>
      <c r="CW252" s="35"/>
      <c r="CX252" s="35"/>
      <c r="CY252" s="35"/>
      <c r="CZ252" s="35"/>
      <c r="DA252" s="35"/>
      <c r="DB252" s="35"/>
      <c r="DC252" s="35"/>
      <c r="DD252" s="35"/>
      <c r="DE252" s="35"/>
      <c r="DF252" s="35"/>
      <c r="DG252" s="35"/>
      <c r="DH252" s="35"/>
      <c r="DI252" s="35"/>
      <c r="DJ252" s="35"/>
      <c r="DK252" s="35"/>
      <c r="DL252" s="35"/>
      <c r="DM252" s="35"/>
      <c r="DN252" s="35"/>
      <c r="DO252" s="35"/>
      <c r="DP252" s="35"/>
      <c r="DQ252" s="35"/>
      <c r="DR252" s="35"/>
      <c r="DS252" s="35"/>
      <c r="DT252" s="35"/>
      <c r="DU252" s="35"/>
      <c r="DV252" s="35"/>
      <c r="DW252" s="35"/>
      <c r="DX252" s="35"/>
      <c r="DY252" s="35"/>
      <c r="DZ252" s="35"/>
      <c r="EA252" s="35"/>
      <c r="EB252" s="35"/>
      <c r="EC252" s="35"/>
      <c r="ED252" s="35"/>
      <c r="EE252" s="35"/>
      <c r="EF252" s="35"/>
      <c r="EG252" s="35"/>
      <c r="EH252" s="35"/>
      <c r="EI252" s="35"/>
      <c r="EJ252" s="35"/>
      <c r="EK252" s="35"/>
      <c r="EL252" s="35"/>
      <c r="EM252" s="35"/>
      <c r="EN252" s="35"/>
      <c r="EO252" s="35"/>
      <c r="EP252" s="35"/>
      <c r="EQ252" s="35"/>
      <c r="ER252" s="35"/>
      <c r="ES252" s="35"/>
      <c r="ET252" s="35"/>
      <c r="EU252" s="35"/>
      <c r="EV252" s="35"/>
      <c r="EW252" s="35"/>
      <c r="EX252" s="35"/>
      <c r="EY252" s="35"/>
      <c r="EZ252" s="35"/>
      <c r="FA252" s="35"/>
      <c r="FB252" s="35"/>
      <c r="FC252" s="35"/>
      <c r="FD252" s="35"/>
      <c r="FE252" s="35"/>
      <c r="FF252" s="35"/>
      <c r="FG252" s="35"/>
      <c r="FH252" s="35"/>
      <c r="FI252" s="35"/>
      <c r="FJ252" s="35"/>
      <c r="FK252" s="35"/>
      <c r="FL252" s="35"/>
      <c r="FM252" s="35"/>
      <c r="FN252" s="35"/>
      <c r="FO252" s="35"/>
      <c r="FP252" s="35"/>
      <c r="FQ252" s="35"/>
      <c r="FR252" s="35"/>
      <c r="FS252" s="35"/>
      <c r="FT252" s="35"/>
      <c r="FU252" s="35"/>
      <c r="FV252" s="35"/>
      <c r="FW252" s="35"/>
      <c r="FX252" s="35"/>
      <c r="FY252" s="35"/>
      <c r="FZ252" s="35"/>
      <c r="GA252" s="35"/>
      <c r="GB252" s="35"/>
      <c r="GC252" s="35"/>
      <c r="GD252" s="35"/>
      <c r="GE252" s="35"/>
      <c r="GF252" s="35"/>
      <c r="GG252" s="35"/>
      <c r="GH252" s="35"/>
      <c r="GI252" s="35"/>
      <c r="GJ252" s="35"/>
      <c r="GK252" s="35"/>
      <c r="GL252" s="35"/>
      <c r="GM252" s="35"/>
      <c r="GN252" s="35"/>
      <c r="GO252" s="35"/>
      <c r="GP252" s="35"/>
      <c r="GQ252" s="35"/>
      <c r="GR252" s="35"/>
      <c r="GS252" s="35"/>
      <c r="GT252" s="35"/>
      <c r="GU252" s="35"/>
      <c r="GV252" s="35"/>
      <c r="GW252" s="35"/>
      <c r="GX252" s="35"/>
      <c r="GY252" s="35"/>
      <c r="GZ252" s="35"/>
      <c r="HA252" s="35"/>
      <c r="HB252" s="35"/>
      <c r="HC252" s="35"/>
      <c r="HD252" s="35"/>
      <c r="HE252" s="35"/>
      <c r="HF252" s="35"/>
      <c r="HG252" s="35"/>
      <c r="HH252" s="35"/>
      <c r="HI252" s="35"/>
      <c r="HJ252" s="35"/>
      <c r="HK252" s="35"/>
      <c r="HL252" s="35"/>
      <c r="HM252" s="35"/>
      <c r="HN252" s="35"/>
      <c r="HO252" s="35"/>
      <c r="HP252" s="35"/>
      <c r="HQ252" s="35"/>
      <c r="HR252" s="35"/>
      <c r="HS252" s="35"/>
      <c r="HT252" s="35"/>
      <c r="HU252" s="35"/>
      <c r="HV252" s="35"/>
      <c r="HW252" s="35"/>
      <c r="HX252" s="35"/>
      <c r="HY252" s="35"/>
      <c r="HZ252" s="35"/>
      <c r="IA252" s="35"/>
      <c r="IB252" s="35"/>
      <c r="IC252" s="35"/>
      <c r="ID252" s="35"/>
      <c r="IE252" s="35"/>
      <c r="IF252" s="35"/>
      <c r="IG252" s="35"/>
      <c r="IH252" s="44"/>
      <c r="II252" s="44"/>
      <c r="IJ252" s="44"/>
      <c r="IK252" s="44"/>
      <c r="IL252" s="44"/>
      <c r="IM252" s="44"/>
      <c r="IN252" s="44"/>
      <c r="IO252" s="44"/>
      <c r="IP252" s="44"/>
      <c r="IQ252" s="44"/>
      <c r="IR252" s="44"/>
      <c r="IS252" s="44"/>
      <c r="IT252" s="44"/>
      <c r="IU252" s="44"/>
    </row>
    <row r="253" spans="1:255" s="4" customFormat="1" ht="36">
      <c r="A253" s="67"/>
      <c r="B253" s="12" t="s">
        <v>424</v>
      </c>
      <c r="C253" s="12"/>
      <c r="D253" s="12"/>
      <c r="E253" s="12"/>
      <c r="F253" s="12"/>
      <c r="G253" s="20">
        <f>G254+G255+G256</f>
        <v>16869</v>
      </c>
      <c r="H253" s="21">
        <f>H254+H255+H256</f>
        <v>50</v>
      </c>
      <c r="I253" s="32">
        <v>868922.998391996</v>
      </c>
      <c r="J253" s="40" t="s">
        <v>516</v>
      </c>
      <c r="K253" s="38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  <c r="BO253" s="35"/>
      <c r="BP253" s="35"/>
      <c r="BQ253" s="35"/>
      <c r="BR253" s="35"/>
      <c r="BS253" s="35"/>
      <c r="BT253" s="35"/>
      <c r="BU253" s="35"/>
      <c r="BV253" s="35"/>
      <c r="BW253" s="35"/>
      <c r="BX253" s="35"/>
      <c r="BY253" s="35"/>
      <c r="BZ253" s="35"/>
      <c r="CA253" s="35"/>
      <c r="CB253" s="35"/>
      <c r="CC253" s="35"/>
      <c r="CD253" s="35"/>
      <c r="CE253" s="35"/>
      <c r="CF253" s="35"/>
      <c r="CG253" s="35"/>
      <c r="CH253" s="35"/>
      <c r="CI253" s="35"/>
      <c r="CJ253" s="35"/>
      <c r="CK253" s="35"/>
      <c r="CL253" s="35"/>
      <c r="CM253" s="35"/>
      <c r="CN253" s="35"/>
      <c r="CO253" s="35"/>
      <c r="CP253" s="35"/>
      <c r="CQ253" s="35"/>
      <c r="CR253" s="35"/>
      <c r="CS253" s="35"/>
      <c r="CT253" s="35"/>
      <c r="CU253" s="35"/>
      <c r="CV253" s="35"/>
      <c r="CW253" s="35"/>
      <c r="CX253" s="35"/>
      <c r="CY253" s="35"/>
      <c r="CZ253" s="35"/>
      <c r="DA253" s="35"/>
      <c r="DB253" s="35"/>
      <c r="DC253" s="35"/>
      <c r="DD253" s="35"/>
      <c r="DE253" s="35"/>
      <c r="DF253" s="35"/>
      <c r="DG253" s="35"/>
      <c r="DH253" s="35"/>
      <c r="DI253" s="35"/>
      <c r="DJ253" s="35"/>
      <c r="DK253" s="35"/>
      <c r="DL253" s="35"/>
      <c r="DM253" s="35"/>
      <c r="DN253" s="35"/>
      <c r="DO253" s="35"/>
      <c r="DP253" s="35"/>
      <c r="DQ253" s="35"/>
      <c r="DR253" s="35"/>
      <c r="DS253" s="35"/>
      <c r="DT253" s="35"/>
      <c r="DU253" s="35"/>
      <c r="DV253" s="35"/>
      <c r="DW253" s="35"/>
      <c r="DX253" s="35"/>
      <c r="DY253" s="35"/>
      <c r="DZ253" s="35"/>
      <c r="EA253" s="35"/>
      <c r="EB253" s="35"/>
      <c r="EC253" s="35"/>
      <c r="ED253" s="35"/>
      <c r="EE253" s="35"/>
      <c r="EF253" s="35"/>
      <c r="EG253" s="35"/>
      <c r="EH253" s="35"/>
      <c r="EI253" s="35"/>
      <c r="EJ253" s="35"/>
      <c r="EK253" s="35"/>
      <c r="EL253" s="35"/>
      <c r="EM253" s="35"/>
      <c r="EN253" s="35"/>
      <c r="EO253" s="35"/>
      <c r="EP253" s="35"/>
      <c r="EQ253" s="35"/>
      <c r="ER253" s="35"/>
      <c r="ES253" s="35"/>
      <c r="ET253" s="35"/>
      <c r="EU253" s="35"/>
      <c r="EV253" s="35"/>
      <c r="EW253" s="35"/>
      <c r="EX253" s="35"/>
      <c r="EY253" s="35"/>
      <c r="EZ253" s="35"/>
      <c r="FA253" s="35"/>
      <c r="FB253" s="35"/>
      <c r="FC253" s="35"/>
      <c r="FD253" s="35"/>
      <c r="FE253" s="35"/>
      <c r="FF253" s="35"/>
      <c r="FG253" s="35"/>
      <c r="FH253" s="35"/>
      <c r="FI253" s="35"/>
      <c r="FJ253" s="35"/>
      <c r="FK253" s="35"/>
      <c r="FL253" s="35"/>
      <c r="FM253" s="35"/>
      <c r="FN253" s="35"/>
      <c r="FO253" s="35"/>
      <c r="FP253" s="35"/>
      <c r="FQ253" s="35"/>
      <c r="FR253" s="35"/>
      <c r="FS253" s="35"/>
      <c r="FT253" s="35"/>
      <c r="FU253" s="35"/>
      <c r="FV253" s="35"/>
      <c r="FW253" s="35"/>
      <c r="FX253" s="35"/>
      <c r="FY253" s="35"/>
      <c r="FZ253" s="35"/>
      <c r="GA253" s="35"/>
      <c r="GB253" s="35"/>
      <c r="GC253" s="35"/>
      <c r="GD253" s="35"/>
      <c r="GE253" s="35"/>
      <c r="GF253" s="35"/>
      <c r="GG253" s="35"/>
      <c r="GH253" s="35"/>
      <c r="GI253" s="35"/>
      <c r="GJ253" s="35"/>
      <c r="GK253" s="35"/>
      <c r="GL253" s="35"/>
      <c r="GM253" s="35"/>
      <c r="GN253" s="35"/>
      <c r="GO253" s="35"/>
      <c r="GP253" s="35"/>
      <c r="GQ253" s="35"/>
      <c r="GR253" s="35"/>
      <c r="GS253" s="35"/>
      <c r="GT253" s="35"/>
      <c r="GU253" s="35"/>
      <c r="GV253" s="35"/>
      <c r="GW253" s="35"/>
      <c r="GX253" s="35"/>
      <c r="GY253" s="35"/>
      <c r="GZ253" s="35"/>
      <c r="HA253" s="35"/>
      <c r="HB253" s="35"/>
      <c r="HC253" s="35"/>
      <c r="HD253" s="35"/>
      <c r="HE253" s="35"/>
      <c r="HF253" s="35"/>
      <c r="HG253" s="35"/>
      <c r="HH253" s="35"/>
      <c r="HI253" s="35"/>
      <c r="HJ253" s="35"/>
      <c r="HK253" s="35"/>
      <c r="HL253" s="35"/>
      <c r="HM253" s="35"/>
      <c r="HN253" s="35"/>
      <c r="HO253" s="35"/>
      <c r="HP253" s="35"/>
      <c r="HQ253" s="35"/>
      <c r="HR253" s="35"/>
      <c r="HS253" s="35"/>
      <c r="HT253" s="35"/>
      <c r="HU253" s="35"/>
      <c r="HV253" s="35"/>
      <c r="HW253" s="35"/>
      <c r="HX253" s="35"/>
      <c r="HY253" s="35"/>
      <c r="HZ253" s="35"/>
      <c r="IA253" s="35"/>
      <c r="IB253" s="35"/>
      <c r="IC253" s="35"/>
      <c r="ID253" s="35"/>
      <c r="IE253" s="35"/>
      <c r="IF253" s="35"/>
      <c r="IG253" s="35"/>
      <c r="IH253" s="44"/>
      <c r="II253" s="44"/>
      <c r="IJ253" s="44"/>
      <c r="IK253" s="44"/>
      <c r="IL253" s="44"/>
      <c r="IM253" s="44"/>
      <c r="IN253" s="44"/>
      <c r="IO253" s="44"/>
      <c r="IP253" s="44"/>
      <c r="IQ253" s="44"/>
      <c r="IR253" s="44"/>
      <c r="IS253" s="44"/>
      <c r="IT253" s="44"/>
      <c r="IU253" s="44"/>
    </row>
    <row r="254" spans="1:255" s="3" customFormat="1" ht="14.25">
      <c r="A254" s="71"/>
      <c r="B254" s="73" t="s">
        <v>426</v>
      </c>
      <c r="C254" s="17">
        <v>2110507</v>
      </c>
      <c r="D254" s="17">
        <v>502</v>
      </c>
      <c r="E254" s="17">
        <v>302</v>
      </c>
      <c r="F254" s="17">
        <v>2001</v>
      </c>
      <c r="G254" s="24">
        <v>1584</v>
      </c>
      <c r="H254" s="25">
        <v>10</v>
      </c>
      <c r="I254" s="32"/>
      <c r="J254" s="33"/>
      <c r="K254" s="36" t="s">
        <v>427</v>
      </c>
      <c r="IH254" s="43"/>
      <c r="II254" s="43"/>
      <c r="IJ254" s="43"/>
      <c r="IK254" s="43"/>
      <c r="IL254" s="43"/>
      <c r="IM254" s="43"/>
      <c r="IN254" s="43"/>
      <c r="IO254" s="43"/>
      <c r="IP254" s="43"/>
      <c r="IQ254" s="43"/>
      <c r="IR254" s="43"/>
      <c r="IS254" s="43"/>
      <c r="IT254" s="43"/>
      <c r="IU254" s="43"/>
    </row>
    <row r="255" spans="1:255" s="3" customFormat="1" ht="14.25">
      <c r="A255" s="71"/>
      <c r="B255" s="71"/>
      <c r="C255" s="17">
        <v>2110507</v>
      </c>
      <c r="D255" s="17">
        <v>502</v>
      </c>
      <c r="E255" s="17">
        <v>302</v>
      </c>
      <c r="F255" s="17">
        <v>2001</v>
      </c>
      <c r="G255" s="24">
        <v>666</v>
      </c>
      <c r="H255" s="25">
        <v>10</v>
      </c>
      <c r="I255" s="32"/>
      <c r="J255" s="33"/>
      <c r="K255" s="36" t="s">
        <v>428</v>
      </c>
      <c r="IH255" s="43"/>
      <c r="II255" s="43"/>
      <c r="IJ255" s="43"/>
      <c r="IK255" s="43"/>
      <c r="IL255" s="43"/>
      <c r="IM255" s="43"/>
      <c r="IN255" s="43"/>
      <c r="IO255" s="43"/>
      <c r="IP255" s="43"/>
      <c r="IQ255" s="43"/>
      <c r="IR255" s="43"/>
      <c r="IS255" s="43"/>
      <c r="IT255" s="43"/>
      <c r="IU255" s="43"/>
    </row>
    <row r="256" spans="1:255" s="3" customFormat="1" ht="14.25">
      <c r="A256" s="71"/>
      <c r="B256" s="72"/>
      <c r="C256" s="17">
        <v>2110507</v>
      </c>
      <c r="D256" s="17">
        <v>502</v>
      </c>
      <c r="E256" s="17">
        <v>302</v>
      </c>
      <c r="F256" s="17">
        <v>2001</v>
      </c>
      <c r="G256" s="24">
        <v>14619</v>
      </c>
      <c r="H256" s="25">
        <f>ROUND(G256*8866/4270289,0)</f>
        <v>30</v>
      </c>
      <c r="I256" s="32"/>
      <c r="J256" s="33"/>
      <c r="K256" s="36" t="s">
        <v>429</v>
      </c>
      <c r="IH256" s="43"/>
      <c r="II256" s="43"/>
      <c r="IJ256" s="43"/>
      <c r="IK256" s="43"/>
      <c r="IL256" s="43"/>
      <c r="IM256" s="43"/>
      <c r="IN256" s="43"/>
      <c r="IO256" s="43"/>
      <c r="IP256" s="43"/>
      <c r="IQ256" s="43"/>
      <c r="IR256" s="43"/>
      <c r="IS256" s="43"/>
      <c r="IT256" s="43"/>
      <c r="IU256" s="43"/>
    </row>
    <row r="257" spans="1:255" s="4" customFormat="1" ht="36">
      <c r="A257" s="67"/>
      <c r="B257" s="12" t="s">
        <v>430</v>
      </c>
      <c r="C257" s="12"/>
      <c r="D257" s="12"/>
      <c r="E257" s="12"/>
      <c r="F257" s="12"/>
      <c r="G257" s="20">
        <f>SUM(G258:G260)</f>
        <v>21519</v>
      </c>
      <c r="H257" s="21">
        <f>SUM(H258:H260)</f>
        <v>54</v>
      </c>
      <c r="I257" s="32">
        <v>1108444.721228132</v>
      </c>
      <c r="J257" s="40" t="s">
        <v>516</v>
      </c>
      <c r="K257" s="38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  <c r="BI257" s="35"/>
      <c r="BJ257" s="35"/>
      <c r="BK257" s="35"/>
      <c r="BL257" s="35"/>
      <c r="BM257" s="35"/>
      <c r="BN257" s="35"/>
      <c r="BO257" s="35"/>
      <c r="BP257" s="35"/>
      <c r="BQ257" s="35"/>
      <c r="BR257" s="35"/>
      <c r="BS257" s="35"/>
      <c r="BT257" s="35"/>
      <c r="BU257" s="35"/>
      <c r="BV257" s="35"/>
      <c r="BW257" s="35"/>
      <c r="BX257" s="35"/>
      <c r="BY257" s="35"/>
      <c r="BZ257" s="35"/>
      <c r="CA257" s="35"/>
      <c r="CB257" s="35"/>
      <c r="CC257" s="35"/>
      <c r="CD257" s="35"/>
      <c r="CE257" s="35"/>
      <c r="CF257" s="35"/>
      <c r="CG257" s="35"/>
      <c r="CH257" s="35"/>
      <c r="CI257" s="35"/>
      <c r="CJ257" s="35"/>
      <c r="CK257" s="35"/>
      <c r="CL257" s="35"/>
      <c r="CM257" s="35"/>
      <c r="CN257" s="35"/>
      <c r="CO257" s="35"/>
      <c r="CP257" s="35"/>
      <c r="CQ257" s="35"/>
      <c r="CR257" s="35"/>
      <c r="CS257" s="35"/>
      <c r="CT257" s="35"/>
      <c r="CU257" s="35"/>
      <c r="CV257" s="35"/>
      <c r="CW257" s="35"/>
      <c r="CX257" s="35"/>
      <c r="CY257" s="35"/>
      <c r="CZ257" s="35"/>
      <c r="DA257" s="35"/>
      <c r="DB257" s="35"/>
      <c r="DC257" s="35"/>
      <c r="DD257" s="35"/>
      <c r="DE257" s="35"/>
      <c r="DF257" s="35"/>
      <c r="DG257" s="35"/>
      <c r="DH257" s="35"/>
      <c r="DI257" s="35"/>
      <c r="DJ257" s="35"/>
      <c r="DK257" s="35"/>
      <c r="DL257" s="35"/>
      <c r="DM257" s="35"/>
      <c r="DN257" s="35"/>
      <c r="DO257" s="35"/>
      <c r="DP257" s="35"/>
      <c r="DQ257" s="35"/>
      <c r="DR257" s="35"/>
      <c r="DS257" s="35"/>
      <c r="DT257" s="35"/>
      <c r="DU257" s="35"/>
      <c r="DV257" s="35"/>
      <c r="DW257" s="35"/>
      <c r="DX257" s="35"/>
      <c r="DY257" s="35"/>
      <c r="DZ257" s="35"/>
      <c r="EA257" s="35"/>
      <c r="EB257" s="35"/>
      <c r="EC257" s="35"/>
      <c r="ED257" s="35"/>
      <c r="EE257" s="35"/>
      <c r="EF257" s="35"/>
      <c r="EG257" s="35"/>
      <c r="EH257" s="35"/>
      <c r="EI257" s="35"/>
      <c r="EJ257" s="35"/>
      <c r="EK257" s="35"/>
      <c r="EL257" s="35"/>
      <c r="EM257" s="35"/>
      <c r="EN257" s="35"/>
      <c r="EO257" s="35"/>
      <c r="EP257" s="35"/>
      <c r="EQ257" s="35"/>
      <c r="ER257" s="35"/>
      <c r="ES257" s="35"/>
      <c r="ET257" s="35"/>
      <c r="EU257" s="35"/>
      <c r="EV257" s="35"/>
      <c r="EW257" s="35"/>
      <c r="EX257" s="35"/>
      <c r="EY257" s="35"/>
      <c r="EZ257" s="35"/>
      <c r="FA257" s="35"/>
      <c r="FB257" s="35"/>
      <c r="FC257" s="35"/>
      <c r="FD257" s="35"/>
      <c r="FE257" s="35"/>
      <c r="FF257" s="35"/>
      <c r="FG257" s="35"/>
      <c r="FH257" s="35"/>
      <c r="FI257" s="35"/>
      <c r="FJ257" s="35"/>
      <c r="FK257" s="35"/>
      <c r="FL257" s="35"/>
      <c r="FM257" s="35"/>
      <c r="FN257" s="35"/>
      <c r="FO257" s="35"/>
      <c r="FP257" s="35"/>
      <c r="FQ257" s="35"/>
      <c r="FR257" s="35"/>
      <c r="FS257" s="35"/>
      <c r="FT257" s="35"/>
      <c r="FU257" s="35"/>
      <c r="FV257" s="35"/>
      <c r="FW257" s="35"/>
      <c r="FX257" s="35"/>
      <c r="FY257" s="35"/>
      <c r="FZ257" s="35"/>
      <c r="GA257" s="35"/>
      <c r="GB257" s="35"/>
      <c r="GC257" s="35"/>
      <c r="GD257" s="35"/>
      <c r="GE257" s="35"/>
      <c r="GF257" s="35"/>
      <c r="GG257" s="35"/>
      <c r="GH257" s="35"/>
      <c r="GI257" s="35"/>
      <c r="GJ257" s="35"/>
      <c r="GK257" s="35"/>
      <c r="GL257" s="35"/>
      <c r="GM257" s="35"/>
      <c r="GN257" s="35"/>
      <c r="GO257" s="35"/>
      <c r="GP257" s="35"/>
      <c r="GQ257" s="35"/>
      <c r="GR257" s="35"/>
      <c r="GS257" s="35"/>
      <c r="GT257" s="35"/>
      <c r="GU257" s="35"/>
      <c r="GV257" s="35"/>
      <c r="GW257" s="35"/>
      <c r="GX257" s="35"/>
      <c r="GY257" s="35"/>
      <c r="GZ257" s="35"/>
      <c r="HA257" s="35"/>
      <c r="HB257" s="35"/>
      <c r="HC257" s="35"/>
      <c r="HD257" s="35"/>
      <c r="HE257" s="35"/>
      <c r="HF257" s="35"/>
      <c r="HG257" s="35"/>
      <c r="HH257" s="35"/>
      <c r="HI257" s="35"/>
      <c r="HJ257" s="35"/>
      <c r="HK257" s="35"/>
      <c r="HL257" s="35"/>
      <c r="HM257" s="35"/>
      <c r="HN257" s="35"/>
      <c r="HO257" s="35"/>
      <c r="HP257" s="35"/>
      <c r="HQ257" s="35"/>
      <c r="HR257" s="35"/>
      <c r="HS257" s="35"/>
      <c r="HT257" s="35"/>
      <c r="HU257" s="35"/>
      <c r="HV257" s="35"/>
      <c r="HW257" s="35"/>
      <c r="HX257" s="35"/>
      <c r="HY257" s="35"/>
      <c r="HZ257" s="35"/>
      <c r="IA257" s="35"/>
      <c r="IB257" s="35"/>
      <c r="IC257" s="35"/>
      <c r="ID257" s="35"/>
      <c r="IE257" s="35"/>
      <c r="IF257" s="35"/>
      <c r="IG257" s="35"/>
      <c r="IH257" s="44"/>
      <c r="II257" s="44"/>
      <c r="IJ257" s="44"/>
      <c r="IK257" s="44"/>
      <c r="IL257" s="44"/>
      <c r="IM257" s="44"/>
      <c r="IN257" s="44"/>
      <c r="IO257" s="44"/>
      <c r="IP257" s="44"/>
      <c r="IQ257" s="44"/>
      <c r="IR257" s="44"/>
      <c r="IS257" s="44"/>
      <c r="IT257" s="44"/>
      <c r="IU257" s="44"/>
    </row>
    <row r="258" spans="1:255" s="3" customFormat="1" ht="14.25">
      <c r="A258" s="71"/>
      <c r="B258" s="73" t="s">
        <v>432</v>
      </c>
      <c r="C258" s="17">
        <v>2110507</v>
      </c>
      <c r="D258" s="17">
        <v>502</v>
      </c>
      <c r="E258" s="17">
        <v>302</v>
      </c>
      <c r="F258" s="17">
        <v>2001</v>
      </c>
      <c r="G258" s="24">
        <v>14932</v>
      </c>
      <c r="H258" s="25">
        <f>ROUND(G258*8866/4270289,0)</f>
        <v>31</v>
      </c>
      <c r="I258" s="32"/>
      <c r="J258" s="33"/>
      <c r="K258" s="36" t="s">
        <v>433</v>
      </c>
      <c r="IH258" s="43"/>
      <c r="II258" s="43"/>
      <c r="IJ258" s="43"/>
      <c r="IK258" s="43"/>
      <c r="IL258" s="43"/>
      <c r="IM258" s="43"/>
      <c r="IN258" s="43"/>
      <c r="IO258" s="43"/>
      <c r="IP258" s="43"/>
      <c r="IQ258" s="43"/>
      <c r="IR258" s="43"/>
      <c r="IS258" s="43"/>
      <c r="IT258" s="43"/>
      <c r="IU258" s="43"/>
    </row>
    <row r="259" spans="1:255" s="3" customFormat="1" ht="14.25">
      <c r="A259" s="71"/>
      <c r="B259" s="71"/>
      <c r="C259" s="17">
        <v>2110507</v>
      </c>
      <c r="D259" s="17">
        <v>502</v>
      </c>
      <c r="E259" s="17">
        <v>302</v>
      </c>
      <c r="F259" s="17">
        <v>2001</v>
      </c>
      <c r="G259" s="24">
        <v>6381</v>
      </c>
      <c r="H259" s="25">
        <f>ROUND(G259*8866/4270289,0)</f>
        <v>13</v>
      </c>
      <c r="I259" s="32"/>
      <c r="J259" s="33"/>
      <c r="K259" s="36" t="s">
        <v>434</v>
      </c>
      <c r="IH259" s="43"/>
      <c r="II259" s="43"/>
      <c r="IJ259" s="43"/>
      <c r="IK259" s="43"/>
      <c r="IL259" s="43"/>
      <c r="IM259" s="43"/>
      <c r="IN259" s="43"/>
      <c r="IO259" s="43"/>
      <c r="IP259" s="43"/>
      <c r="IQ259" s="43"/>
      <c r="IR259" s="43"/>
      <c r="IS259" s="43"/>
      <c r="IT259" s="43"/>
      <c r="IU259" s="43"/>
    </row>
    <row r="260" spans="1:255" s="3" customFormat="1" ht="14.25">
      <c r="A260" s="71"/>
      <c r="B260" s="72"/>
      <c r="C260" s="17">
        <v>2110507</v>
      </c>
      <c r="D260" s="17">
        <v>502</v>
      </c>
      <c r="E260" s="17">
        <v>302</v>
      </c>
      <c r="F260" s="17">
        <v>2001</v>
      </c>
      <c r="G260" s="24">
        <v>206</v>
      </c>
      <c r="H260" s="25">
        <v>10</v>
      </c>
      <c r="I260" s="32"/>
      <c r="J260" s="33"/>
      <c r="K260" s="22" t="s">
        <v>435</v>
      </c>
      <c r="IH260" s="43"/>
      <c r="II260" s="43"/>
      <c r="IJ260" s="43"/>
      <c r="IK260" s="43"/>
      <c r="IL260" s="43"/>
      <c r="IM260" s="43"/>
      <c r="IN260" s="43"/>
      <c r="IO260" s="43"/>
      <c r="IP260" s="43"/>
      <c r="IQ260" s="43"/>
      <c r="IR260" s="43"/>
      <c r="IS260" s="43"/>
      <c r="IT260" s="43"/>
      <c r="IU260" s="43"/>
    </row>
    <row r="261" spans="1:255" s="3" customFormat="1" ht="36">
      <c r="A261" s="71"/>
      <c r="B261" s="16" t="s">
        <v>436</v>
      </c>
      <c r="C261" s="17">
        <v>2110507</v>
      </c>
      <c r="D261" s="17">
        <v>502</v>
      </c>
      <c r="E261" s="17">
        <v>302</v>
      </c>
      <c r="F261" s="17">
        <v>2001</v>
      </c>
      <c r="G261" s="24">
        <v>4803</v>
      </c>
      <c r="H261" s="25">
        <f>ROUND(G261*8867/4270289,0)</f>
        <v>10</v>
      </c>
      <c r="I261" s="32">
        <v>247402.7601681639</v>
      </c>
      <c r="J261" s="33" t="s">
        <v>516</v>
      </c>
      <c r="K261" s="36" t="s">
        <v>438</v>
      </c>
      <c r="IH261" s="43"/>
      <c r="II261" s="43"/>
      <c r="IJ261" s="43"/>
      <c r="IK261" s="43"/>
      <c r="IL261" s="43"/>
      <c r="IM261" s="43"/>
      <c r="IN261" s="43"/>
      <c r="IO261" s="43"/>
      <c r="IP261" s="43"/>
      <c r="IQ261" s="43"/>
      <c r="IR261" s="43"/>
      <c r="IS261" s="43"/>
      <c r="IT261" s="43"/>
      <c r="IU261" s="43"/>
    </row>
    <row r="262" spans="1:255" s="4" customFormat="1" ht="36">
      <c r="A262" s="67"/>
      <c r="B262" s="12" t="s">
        <v>439</v>
      </c>
      <c r="C262" s="12"/>
      <c r="D262" s="12"/>
      <c r="E262" s="12"/>
      <c r="F262" s="12"/>
      <c r="G262" s="20">
        <f>G263+G264+G265+G266+G267</f>
        <v>49210</v>
      </c>
      <c r="H262" s="21">
        <f>H263+H264+H265+H266+H267</f>
        <v>119</v>
      </c>
      <c r="I262" s="32">
        <v>2534809.4582293034</v>
      </c>
      <c r="J262" s="40" t="s">
        <v>516</v>
      </c>
      <c r="K262" s="38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  <c r="BG262" s="35"/>
      <c r="BH262" s="35"/>
      <c r="BI262" s="35"/>
      <c r="BJ262" s="35"/>
      <c r="BK262" s="35"/>
      <c r="BL262" s="35"/>
      <c r="BM262" s="35"/>
      <c r="BN262" s="35"/>
      <c r="BO262" s="35"/>
      <c r="BP262" s="35"/>
      <c r="BQ262" s="35"/>
      <c r="BR262" s="35"/>
      <c r="BS262" s="35"/>
      <c r="BT262" s="35"/>
      <c r="BU262" s="35"/>
      <c r="BV262" s="35"/>
      <c r="BW262" s="35"/>
      <c r="BX262" s="35"/>
      <c r="BY262" s="35"/>
      <c r="BZ262" s="35"/>
      <c r="CA262" s="35"/>
      <c r="CB262" s="35"/>
      <c r="CC262" s="35"/>
      <c r="CD262" s="35"/>
      <c r="CE262" s="35"/>
      <c r="CF262" s="35"/>
      <c r="CG262" s="35"/>
      <c r="CH262" s="35"/>
      <c r="CI262" s="35"/>
      <c r="CJ262" s="35"/>
      <c r="CK262" s="35"/>
      <c r="CL262" s="35"/>
      <c r="CM262" s="35"/>
      <c r="CN262" s="35"/>
      <c r="CO262" s="35"/>
      <c r="CP262" s="35"/>
      <c r="CQ262" s="35"/>
      <c r="CR262" s="35"/>
      <c r="CS262" s="35"/>
      <c r="CT262" s="35"/>
      <c r="CU262" s="35"/>
      <c r="CV262" s="35"/>
      <c r="CW262" s="35"/>
      <c r="CX262" s="35"/>
      <c r="CY262" s="35"/>
      <c r="CZ262" s="35"/>
      <c r="DA262" s="35"/>
      <c r="DB262" s="35"/>
      <c r="DC262" s="35"/>
      <c r="DD262" s="35"/>
      <c r="DE262" s="35"/>
      <c r="DF262" s="35"/>
      <c r="DG262" s="35"/>
      <c r="DH262" s="35"/>
      <c r="DI262" s="35"/>
      <c r="DJ262" s="35"/>
      <c r="DK262" s="35"/>
      <c r="DL262" s="35"/>
      <c r="DM262" s="35"/>
      <c r="DN262" s="35"/>
      <c r="DO262" s="35"/>
      <c r="DP262" s="35"/>
      <c r="DQ262" s="35"/>
      <c r="DR262" s="35"/>
      <c r="DS262" s="35"/>
      <c r="DT262" s="35"/>
      <c r="DU262" s="35"/>
      <c r="DV262" s="35"/>
      <c r="DW262" s="35"/>
      <c r="DX262" s="35"/>
      <c r="DY262" s="35"/>
      <c r="DZ262" s="35"/>
      <c r="EA262" s="35"/>
      <c r="EB262" s="35"/>
      <c r="EC262" s="35"/>
      <c r="ED262" s="35"/>
      <c r="EE262" s="35"/>
      <c r="EF262" s="35"/>
      <c r="EG262" s="35"/>
      <c r="EH262" s="35"/>
      <c r="EI262" s="35"/>
      <c r="EJ262" s="35"/>
      <c r="EK262" s="35"/>
      <c r="EL262" s="35"/>
      <c r="EM262" s="35"/>
      <c r="EN262" s="35"/>
      <c r="EO262" s="35"/>
      <c r="EP262" s="35"/>
      <c r="EQ262" s="35"/>
      <c r="ER262" s="35"/>
      <c r="ES262" s="35"/>
      <c r="ET262" s="35"/>
      <c r="EU262" s="35"/>
      <c r="EV262" s="35"/>
      <c r="EW262" s="35"/>
      <c r="EX262" s="35"/>
      <c r="EY262" s="35"/>
      <c r="EZ262" s="35"/>
      <c r="FA262" s="35"/>
      <c r="FB262" s="35"/>
      <c r="FC262" s="35"/>
      <c r="FD262" s="35"/>
      <c r="FE262" s="35"/>
      <c r="FF262" s="35"/>
      <c r="FG262" s="35"/>
      <c r="FH262" s="35"/>
      <c r="FI262" s="35"/>
      <c r="FJ262" s="35"/>
      <c r="FK262" s="35"/>
      <c r="FL262" s="35"/>
      <c r="FM262" s="35"/>
      <c r="FN262" s="35"/>
      <c r="FO262" s="35"/>
      <c r="FP262" s="35"/>
      <c r="FQ262" s="35"/>
      <c r="FR262" s="35"/>
      <c r="FS262" s="35"/>
      <c r="FT262" s="35"/>
      <c r="FU262" s="35"/>
      <c r="FV262" s="35"/>
      <c r="FW262" s="35"/>
      <c r="FX262" s="35"/>
      <c r="FY262" s="35"/>
      <c r="FZ262" s="35"/>
      <c r="GA262" s="35"/>
      <c r="GB262" s="35"/>
      <c r="GC262" s="35"/>
      <c r="GD262" s="35"/>
      <c r="GE262" s="35"/>
      <c r="GF262" s="35"/>
      <c r="GG262" s="35"/>
      <c r="GH262" s="35"/>
      <c r="GI262" s="35"/>
      <c r="GJ262" s="35"/>
      <c r="GK262" s="35"/>
      <c r="GL262" s="35"/>
      <c r="GM262" s="35"/>
      <c r="GN262" s="35"/>
      <c r="GO262" s="35"/>
      <c r="GP262" s="35"/>
      <c r="GQ262" s="35"/>
      <c r="GR262" s="35"/>
      <c r="GS262" s="35"/>
      <c r="GT262" s="35"/>
      <c r="GU262" s="35"/>
      <c r="GV262" s="35"/>
      <c r="GW262" s="35"/>
      <c r="GX262" s="35"/>
      <c r="GY262" s="35"/>
      <c r="GZ262" s="35"/>
      <c r="HA262" s="35"/>
      <c r="HB262" s="35"/>
      <c r="HC262" s="35"/>
      <c r="HD262" s="35"/>
      <c r="HE262" s="35"/>
      <c r="HF262" s="35"/>
      <c r="HG262" s="35"/>
      <c r="HH262" s="35"/>
      <c r="HI262" s="35"/>
      <c r="HJ262" s="35"/>
      <c r="HK262" s="35"/>
      <c r="HL262" s="35"/>
      <c r="HM262" s="35"/>
      <c r="HN262" s="35"/>
      <c r="HO262" s="35"/>
      <c r="HP262" s="35"/>
      <c r="HQ262" s="35"/>
      <c r="HR262" s="35"/>
      <c r="HS262" s="35"/>
      <c r="HT262" s="35"/>
      <c r="HU262" s="35"/>
      <c r="HV262" s="35"/>
      <c r="HW262" s="35"/>
      <c r="HX262" s="35"/>
      <c r="HY262" s="35"/>
      <c r="HZ262" s="35"/>
      <c r="IA262" s="35"/>
      <c r="IB262" s="35"/>
      <c r="IC262" s="35"/>
      <c r="ID262" s="35"/>
      <c r="IE262" s="35"/>
      <c r="IF262" s="35"/>
      <c r="IG262" s="35"/>
      <c r="IH262" s="44"/>
      <c r="II262" s="44"/>
      <c r="IJ262" s="44"/>
      <c r="IK262" s="44"/>
      <c r="IL262" s="44"/>
      <c r="IM262" s="44"/>
      <c r="IN262" s="44"/>
      <c r="IO262" s="44"/>
      <c r="IP262" s="44"/>
      <c r="IQ262" s="44"/>
      <c r="IR262" s="44"/>
      <c r="IS262" s="44"/>
      <c r="IT262" s="44"/>
      <c r="IU262" s="44"/>
    </row>
    <row r="263" spans="1:255" s="3" customFormat="1" ht="14.25">
      <c r="A263" s="71"/>
      <c r="B263" s="73" t="s">
        <v>441</v>
      </c>
      <c r="C263" s="17">
        <v>2110507</v>
      </c>
      <c r="D263" s="17">
        <v>502</v>
      </c>
      <c r="E263" s="17">
        <v>302</v>
      </c>
      <c r="F263" s="17">
        <v>2001</v>
      </c>
      <c r="G263" s="24">
        <v>10812</v>
      </c>
      <c r="H263" s="25">
        <f>ROUND(G263*8866/4270289,0)</f>
        <v>22</v>
      </c>
      <c r="I263" s="32"/>
      <c r="J263" s="33"/>
      <c r="K263" s="36" t="s">
        <v>442</v>
      </c>
      <c r="IH263" s="43"/>
      <c r="II263" s="43"/>
      <c r="IJ263" s="43"/>
      <c r="IK263" s="43"/>
      <c r="IL263" s="43"/>
      <c r="IM263" s="43"/>
      <c r="IN263" s="43"/>
      <c r="IO263" s="43"/>
      <c r="IP263" s="43"/>
      <c r="IQ263" s="43"/>
      <c r="IR263" s="43"/>
      <c r="IS263" s="43"/>
      <c r="IT263" s="43"/>
      <c r="IU263" s="43"/>
    </row>
    <row r="264" spans="1:255" s="3" customFormat="1" ht="14.25">
      <c r="A264" s="71"/>
      <c r="B264" s="71"/>
      <c r="C264" s="17">
        <v>2110507</v>
      </c>
      <c r="D264" s="17">
        <v>502</v>
      </c>
      <c r="E264" s="17">
        <v>302</v>
      </c>
      <c r="F264" s="17">
        <v>2001</v>
      </c>
      <c r="G264" s="24">
        <v>1530</v>
      </c>
      <c r="H264" s="25">
        <v>10</v>
      </c>
      <c r="I264" s="32"/>
      <c r="J264" s="33"/>
      <c r="K264" s="36" t="s">
        <v>443</v>
      </c>
      <c r="IH264" s="43"/>
      <c r="II264" s="43"/>
      <c r="IJ264" s="43"/>
      <c r="IK264" s="43"/>
      <c r="IL264" s="43"/>
      <c r="IM264" s="43"/>
      <c r="IN264" s="43"/>
      <c r="IO264" s="43"/>
      <c r="IP264" s="43"/>
      <c r="IQ264" s="43"/>
      <c r="IR264" s="43"/>
      <c r="IS264" s="43"/>
      <c r="IT264" s="43"/>
      <c r="IU264" s="43"/>
    </row>
    <row r="265" spans="1:255" s="3" customFormat="1" ht="14.25">
      <c r="A265" s="71"/>
      <c r="B265" s="71"/>
      <c r="C265" s="17">
        <v>2110507</v>
      </c>
      <c r="D265" s="17">
        <v>502</v>
      </c>
      <c r="E265" s="17">
        <v>302</v>
      </c>
      <c r="F265" s="17">
        <v>2001</v>
      </c>
      <c r="G265" s="24">
        <v>1342</v>
      </c>
      <c r="H265" s="25">
        <v>10</v>
      </c>
      <c r="I265" s="32"/>
      <c r="J265" s="33"/>
      <c r="K265" s="36" t="s">
        <v>444</v>
      </c>
      <c r="IH265" s="43"/>
      <c r="II265" s="43"/>
      <c r="IJ265" s="43"/>
      <c r="IK265" s="43"/>
      <c r="IL265" s="43"/>
      <c r="IM265" s="43"/>
      <c r="IN265" s="43"/>
      <c r="IO265" s="43"/>
      <c r="IP265" s="43"/>
      <c r="IQ265" s="43"/>
      <c r="IR265" s="43"/>
      <c r="IS265" s="43"/>
      <c r="IT265" s="43"/>
      <c r="IU265" s="43"/>
    </row>
    <row r="266" spans="1:255" s="3" customFormat="1" ht="14.25">
      <c r="A266" s="71"/>
      <c r="B266" s="71"/>
      <c r="C266" s="17">
        <v>2110507</v>
      </c>
      <c r="D266" s="17">
        <v>502</v>
      </c>
      <c r="E266" s="17">
        <v>302</v>
      </c>
      <c r="F266" s="17">
        <v>2001</v>
      </c>
      <c r="G266" s="24">
        <v>3099</v>
      </c>
      <c r="H266" s="25">
        <v>10</v>
      </c>
      <c r="I266" s="32"/>
      <c r="J266" s="33"/>
      <c r="K266" s="36" t="s">
        <v>445</v>
      </c>
      <c r="IH266" s="43"/>
      <c r="II266" s="43"/>
      <c r="IJ266" s="43"/>
      <c r="IK266" s="43"/>
      <c r="IL266" s="43"/>
      <c r="IM266" s="43"/>
      <c r="IN266" s="43"/>
      <c r="IO266" s="43"/>
      <c r="IP266" s="43"/>
      <c r="IQ266" s="43"/>
      <c r="IR266" s="43"/>
      <c r="IS266" s="43"/>
      <c r="IT266" s="43"/>
      <c r="IU266" s="43"/>
    </row>
    <row r="267" spans="1:255" s="3" customFormat="1" ht="14.25">
      <c r="A267" s="71"/>
      <c r="B267" s="72"/>
      <c r="C267" s="17">
        <v>2110507</v>
      </c>
      <c r="D267" s="17">
        <v>502</v>
      </c>
      <c r="E267" s="17">
        <v>302</v>
      </c>
      <c r="F267" s="17">
        <v>2001</v>
      </c>
      <c r="G267" s="24">
        <v>32427</v>
      </c>
      <c r="H267" s="25">
        <f>ROUND(G267*8866/4270289,0)</f>
        <v>67</v>
      </c>
      <c r="I267" s="32"/>
      <c r="J267" s="33"/>
      <c r="K267" s="36" t="s">
        <v>446</v>
      </c>
      <c r="IH267" s="43"/>
      <c r="II267" s="43"/>
      <c r="IJ267" s="43"/>
      <c r="IK267" s="43"/>
      <c r="IL267" s="43"/>
      <c r="IM267" s="43"/>
      <c r="IN267" s="43"/>
      <c r="IO267" s="43"/>
      <c r="IP267" s="43"/>
      <c r="IQ267" s="43"/>
      <c r="IR267" s="43"/>
      <c r="IS267" s="43"/>
      <c r="IT267" s="43"/>
      <c r="IU267" s="43"/>
    </row>
    <row r="268" spans="1:255" s="4" customFormat="1" ht="36">
      <c r="A268" s="67"/>
      <c r="B268" s="12" t="s">
        <v>447</v>
      </c>
      <c r="C268" s="18"/>
      <c r="D268" s="18"/>
      <c r="E268" s="18"/>
      <c r="F268" s="18"/>
      <c r="G268" s="19">
        <f>G269+G270</f>
        <v>1608</v>
      </c>
      <c r="H268" s="26">
        <f>H269+H270</f>
        <v>20</v>
      </c>
      <c r="I268" s="32">
        <v>82828.15705817354</v>
      </c>
      <c r="J268" s="39" t="s">
        <v>516</v>
      </c>
      <c r="K268" s="38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  <c r="BE268" s="35"/>
      <c r="BF268" s="35"/>
      <c r="BG268" s="35"/>
      <c r="BH268" s="35"/>
      <c r="BI268" s="35"/>
      <c r="BJ268" s="35"/>
      <c r="BK268" s="35"/>
      <c r="BL268" s="35"/>
      <c r="BM268" s="35"/>
      <c r="BN268" s="35"/>
      <c r="BO268" s="35"/>
      <c r="BP268" s="35"/>
      <c r="BQ268" s="35"/>
      <c r="BR268" s="35"/>
      <c r="BS268" s="35"/>
      <c r="BT268" s="35"/>
      <c r="BU268" s="35"/>
      <c r="BV268" s="35"/>
      <c r="BW268" s="35"/>
      <c r="BX268" s="35"/>
      <c r="BY268" s="35"/>
      <c r="BZ268" s="35"/>
      <c r="CA268" s="35"/>
      <c r="CB268" s="35"/>
      <c r="CC268" s="35"/>
      <c r="CD268" s="35"/>
      <c r="CE268" s="35"/>
      <c r="CF268" s="35"/>
      <c r="CG268" s="35"/>
      <c r="CH268" s="35"/>
      <c r="CI268" s="35"/>
      <c r="CJ268" s="35"/>
      <c r="CK268" s="35"/>
      <c r="CL268" s="35"/>
      <c r="CM268" s="35"/>
      <c r="CN268" s="35"/>
      <c r="CO268" s="35"/>
      <c r="CP268" s="35"/>
      <c r="CQ268" s="35"/>
      <c r="CR268" s="35"/>
      <c r="CS268" s="35"/>
      <c r="CT268" s="35"/>
      <c r="CU268" s="35"/>
      <c r="CV268" s="35"/>
      <c r="CW268" s="35"/>
      <c r="CX268" s="35"/>
      <c r="CY268" s="35"/>
      <c r="CZ268" s="35"/>
      <c r="DA268" s="35"/>
      <c r="DB268" s="35"/>
      <c r="DC268" s="35"/>
      <c r="DD268" s="35"/>
      <c r="DE268" s="35"/>
      <c r="DF268" s="35"/>
      <c r="DG268" s="35"/>
      <c r="DH268" s="35"/>
      <c r="DI268" s="35"/>
      <c r="DJ268" s="35"/>
      <c r="DK268" s="35"/>
      <c r="DL268" s="35"/>
      <c r="DM268" s="35"/>
      <c r="DN268" s="35"/>
      <c r="DO268" s="35"/>
      <c r="DP268" s="35"/>
      <c r="DQ268" s="35"/>
      <c r="DR268" s="35"/>
      <c r="DS268" s="35"/>
      <c r="DT268" s="35"/>
      <c r="DU268" s="35"/>
      <c r="DV268" s="35"/>
      <c r="DW268" s="35"/>
      <c r="DX268" s="35"/>
      <c r="DY268" s="35"/>
      <c r="DZ268" s="35"/>
      <c r="EA268" s="35"/>
      <c r="EB268" s="35"/>
      <c r="EC268" s="35"/>
      <c r="ED268" s="35"/>
      <c r="EE268" s="35"/>
      <c r="EF268" s="35"/>
      <c r="EG268" s="35"/>
      <c r="EH268" s="35"/>
      <c r="EI268" s="35"/>
      <c r="EJ268" s="35"/>
      <c r="EK268" s="35"/>
      <c r="EL268" s="35"/>
      <c r="EM268" s="35"/>
      <c r="EN268" s="35"/>
      <c r="EO268" s="35"/>
      <c r="EP268" s="35"/>
      <c r="EQ268" s="35"/>
      <c r="ER268" s="35"/>
      <c r="ES268" s="35"/>
      <c r="ET268" s="35"/>
      <c r="EU268" s="35"/>
      <c r="EV268" s="35"/>
      <c r="EW268" s="35"/>
      <c r="EX268" s="35"/>
      <c r="EY268" s="35"/>
      <c r="EZ268" s="35"/>
      <c r="FA268" s="35"/>
      <c r="FB268" s="35"/>
      <c r="FC268" s="35"/>
      <c r="FD268" s="35"/>
      <c r="FE268" s="35"/>
      <c r="FF268" s="35"/>
      <c r="FG268" s="35"/>
      <c r="FH268" s="35"/>
      <c r="FI268" s="35"/>
      <c r="FJ268" s="35"/>
      <c r="FK268" s="35"/>
      <c r="FL268" s="35"/>
      <c r="FM268" s="35"/>
      <c r="FN268" s="35"/>
      <c r="FO268" s="35"/>
      <c r="FP268" s="35"/>
      <c r="FQ268" s="35"/>
      <c r="FR268" s="35"/>
      <c r="FS268" s="35"/>
      <c r="FT268" s="35"/>
      <c r="FU268" s="35"/>
      <c r="FV268" s="35"/>
      <c r="FW268" s="35"/>
      <c r="FX268" s="35"/>
      <c r="FY268" s="35"/>
      <c r="FZ268" s="35"/>
      <c r="GA268" s="35"/>
      <c r="GB268" s="35"/>
      <c r="GC268" s="35"/>
      <c r="GD268" s="35"/>
      <c r="GE268" s="35"/>
      <c r="GF268" s="35"/>
      <c r="GG268" s="35"/>
      <c r="GH268" s="35"/>
      <c r="GI268" s="35"/>
      <c r="GJ268" s="35"/>
      <c r="GK268" s="35"/>
      <c r="GL268" s="35"/>
      <c r="GM268" s="35"/>
      <c r="GN268" s="35"/>
      <c r="GO268" s="35"/>
      <c r="GP268" s="35"/>
      <c r="GQ268" s="35"/>
      <c r="GR268" s="35"/>
      <c r="GS268" s="35"/>
      <c r="GT268" s="35"/>
      <c r="GU268" s="35"/>
      <c r="GV268" s="35"/>
      <c r="GW268" s="35"/>
      <c r="GX268" s="35"/>
      <c r="GY268" s="35"/>
      <c r="GZ268" s="35"/>
      <c r="HA268" s="35"/>
      <c r="HB268" s="35"/>
      <c r="HC268" s="35"/>
      <c r="HD268" s="35"/>
      <c r="HE268" s="35"/>
      <c r="HF268" s="35"/>
      <c r="HG268" s="35"/>
      <c r="HH268" s="35"/>
      <c r="HI268" s="35"/>
      <c r="HJ268" s="35"/>
      <c r="HK268" s="35"/>
      <c r="HL268" s="35"/>
      <c r="HM268" s="35"/>
      <c r="HN268" s="35"/>
      <c r="HO268" s="35"/>
      <c r="HP268" s="35"/>
      <c r="HQ268" s="35"/>
      <c r="HR268" s="35"/>
      <c r="HS268" s="35"/>
      <c r="HT268" s="35"/>
      <c r="HU268" s="35"/>
      <c r="HV268" s="35"/>
      <c r="HW268" s="35"/>
      <c r="HX268" s="35"/>
      <c r="HY268" s="35"/>
      <c r="HZ268" s="35"/>
      <c r="IA268" s="35"/>
      <c r="IB268" s="35"/>
      <c r="IC268" s="35"/>
      <c r="ID268" s="35"/>
      <c r="IE268" s="35"/>
      <c r="IF268" s="35"/>
      <c r="IG268" s="35"/>
      <c r="IH268" s="44"/>
      <c r="II268" s="44"/>
      <c r="IJ268" s="44"/>
      <c r="IK268" s="44"/>
      <c r="IL268" s="44"/>
      <c r="IM268" s="44"/>
      <c r="IN268" s="44"/>
      <c r="IO268" s="44"/>
      <c r="IP268" s="44"/>
      <c r="IQ268" s="44"/>
      <c r="IR268" s="44"/>
      <c r="IS268" s="44"/>
      <c r="IT268" s="44"/>
      <c r="IU268" s="44"/>
    </row>
    <row r="269" spans="1:255" s="3" customFormat="1" ht="14.25">
      <c r="A269" s="71"/>
      <c r="B269" s="73" t="s">
        <v>449</v>
      </c>
      <c r="C269" s="17">
        <v>2110507</v>
      </c>
      <c r="D269" s="17">
        <v>502</v>
      </c>
      <c r="E269" s="17">
        <v>302</v>
      </c>
      <c r="F269" s="17">
        <v>2001</v>
      </c>
      <c r="G269" s="24">
        <v>1600</v>
      </c>
      <c r="H269" s="25">
        <v>10</v>
      </c>
      <c r="I269" s="32"/>
      <c r="J269" s="33"/>
      <c r="K269" s="36" t="s">
        <v>450</v>
      </c>
      <c r="IH269" s="43"/>
      <c r="II269" s="43"/>
      <c r="IJ269" s="43"/>
      <c r="IK269" s="43"/>
      <c r="IL269" s="43"/>
      <c r="IM269" s="43"/>
      <c r="IN269" s="43"/>
      <c r="IO269" s="43"/>
      <c r="IP269" s="43"/>
      <c r="IQ269" s="43"/>
      <c r="IR269" s="43"/>
      <c r="IS269" s="43"/>
      <c r="IT269" s="43"/>
      <c r="IU269" s="43"/>
    </row>
    <row r="270" spans="1:255" s="3" customFormat="1" ht="24">
      <c r="A270" s="71"/>
      <c r="B270" s="72"/>
      <c r="C270" s="17">
        <v>2110507</v>
      </c>
      <c r="D270" s="17">
        <v>502</v>
      </c>
      <c r="E270" s="17">
        <v>302</v>
      </c>
      <c r="F270" s="17">
        <v>2001</v>
      </c>
      <c r="G270" s="24">
        <v>8</v>
      </c>
      <c r="H270" s="25">
        <v>10</v>
      </c>
      <c r="I270" s="32"/>
      <c r="J270" s="33"/>
      <c r="K270" s="22" t="s">
        <v>451</v>
      </c>
      <c r="IH270" s="43"/>
      <c r="II270" s="43"/>
      <c r="IJ270" s="43"/>
      <c r="IK270" s="43"/>
      <c r="IL270" s="43"/>
      <c r="IM270" s="43"/>
      <c r="IN270" s="43"/>
      <c r="IO270" s="43"/>
      <c r="IP270" s="43"/>
      <c r="IQ270" s="43"/>
      <c r="IR270" s="43"/>
      <c r="IS270" s="43"/>
      <c r="IT270" s="43"/>
      <c r="IU270" s="43"/>
    </row>
    <row r="271" spans="1:255" s="3" customFormat="1" ht="36">
      <c r="A271" s="71"/>
      <c r="B271" s="16" t="s">
        <v>452</v>
      </c>
      <c r="C271" s="17">
        <v>2110507</v>
      </c>
      <c r="D271" s="17">
        <v>502</v>
      </c>
      <c r="E271" s="17">
        <v>302</v>
      </c>
      <c r="F271" s="17">
        <v>2001</v>
      </c>
      <c r="G271" s="24">
        <v>1633</v>
      </c>
      <c r="H271" s="25">
        <v>10</v>
      </c>
      <c r="I271" s="32">
        <v>84115.90825621728</v>
      </c>
      <c r="J271" s="33" t="s">
        <v>516</v>
      </c>
      <c r="K271" s="36" t="s">
        <v>454</v>
      </c>
      <c r="IH271" s="43"/>
      <c r="II271" s="43"/>
      <c r="IJ271" s="43"/>
      <c r="IK271" s="43"/>
      <c r="IL271" s="43"/>
      <c r="IM271" s="43"/>
      <c r="IN271" s="43"/>
      <c r="IO271" s="43"/>
      <c r="IP271" s="43"/>
      <c r="IQ271" s="43"/>
      <c r="IR271" s="43"/>
      <c r="IS271" s="43"/>
      <c r="IT271" s="43"/>
      <c r="IU271" s="43"/>
    </row>
    <row r="272" spans="1:255" s="3" customFormat="1" ht="36">
      <c r="A272" s="71"/>
      <c r="B272" s="16" t="s">
        <v>455</v>
      </c>
      <c r="C272" s="17">
        <v>2110507</v>
      </c>
      <c r="D272" s="17">
        <v>502</v>
      </c>
      <c r="E272" s="17">
        <v>302</v>
      </c>
      <c r="F272" s="17">
        <v>2001</v>
      </c>
      <c r="G272" s="24">
        <v>22347</v>
      </c>
      <c r="H272" s="25">
        <f>ROUND(G272*8866/4270289,0)</f>
        <v>46</v>
      </c>
      <c r="I272" s="32">
        <v>1151095.040907341</v>
      </c>
      <c r="J272" s="33" t="s">
        <v>516</v>
      </c>
      <c r="K272" s="36" t="s">
        <v>457</v>
      </c>
      <c r="IH272" s="43"/>
      <c r="II272" s="43"/>
      <c r="IJ272" s="43"/>
      <c r="IK272" s="43"/>
      <c r="IL272" s="43"/>
      <c r="IM272" s="43"/>
      <c r="IN272" s="43"/>
      <c r="IO272" s="43"/>
      <c r="IP272" s="43"/>
      <c r="IQ272" s="43"/>
      <c r="IR272" s="43"/>
      <c r="IS272" s="43"/>
      <c r="IT272" s="43"/>
      <c r="IU272" s="43"/>
    </row>
    <row r="273" spans="1:255" s="4" customFormat="1" ht="36">
      <c r="A273" s="67"/>
      <c r="B273" s="12" t="s">
        <v>458</v>
      </c>
      <c r="C273" s="18"/>
      <c r="D273" s="18"/>
      <c r="E273" s="18"/>
      <c r="F273" s="18"/>
      <c r="G273" s="19">
        <f>G274+G275+G276</f>
        <v>51890</v>
      </c>
      <c r="H273" s="26">
        <f>H274+H275+H276</f>
        <v>117</v>
      </c>
      <c r="I273" s="32">
        <v>2672856.386659593</v>
      </c>
      <c r="J273" s="39" t="s">
        <v>516</v>
      </c>
      <c r="K273" s="38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  <c r="BE273" s="35"/>
      <c r="BF273" s="35"/>
      <c r="BG273" s="35"/>
      <c r="BH273" s="35"/>
      <c r="BI273" s="35"/>
      <c r="BJ273" s="35"/>
      <c r="BK273" s="35"/>
      <c r="BL273" s="35"/>
      <c r="BM273" s="35"/>
      <c r="BN273" s="35"/>
      <c r="BO273" s="35"/>
      <c r="BP273" s="35"/>
      <c r="BQ273" s="35"/>
      <c r="BR273" s="35"/>
      <c r="BS273" s="35"/>
      <c r="BT273" s="35"/>
      <c r="BU273" s="35"/>
      <c r="BV273" s="35"/>
      <c r="BW273" s="35"/>
      <c r="BX273" s="35"/>
      <c r="BY273" s="35"/>
      <c r="BZ273" s="35"/>
      <c r="CA273" s="35"/>
      <c r="CB273" s="35"/>
      <c r="CC273" s="35"/>
      <c r="CD273" s="35"/>
      <c r="CE273" s="35"/>
      <c r="CF273" s="35"/>
      <c r="CG273" s="35"/>
      <c r="CH273" s="35"/>
      <c r="CI273" s="35"/>
      <c r="CJ273" s="35"/>
      <c r="CK273" s="35"/>
      <c r="CL273" s="35"/>
      <c r="CM273" s="35"/>
      <c r="CN273" s="35"/>
      <c r="CO273" s="35"/>
      <c r="CP273" s="35"/>
      <c r="CQ273" s="35"/>
      <c r="CR273" s="35"/>
      <c r="CS273" s="35"/>
      <c r="CT273" s="35"/>
      <c r="CU273" s="35"/>
      <c r="CV273" s="35"/>
      <c r="CW273" s="35"/>
      <c r="CX273" s="35"/>
      <c r="CY273" s="35"/>
      <c r="CZ273" s="35"/>
      <c r="DA273" s="35"/>
      <c r="DB273" s="35"/>
      <c r="DC273" s="35"/>
      <c r="DD273" s="35"/>
      <c r="DE273" s="35"/>
      <c r="DF273" s="35"/>
      <c r="DG273" s="35"/>
      <c r="DH273" s="35"/>
      <c r="DI273" s="35"/>
      <c r="DJ273" s="35"/>
      <c r="DK273" s="35"/>
      <c r="DL273" s="35"/>
      <c r="DM273" s="35"/>
      <c r="DN273" s="35"/>
      <c r="DO273" s="35"/>
      <c r="DP273" s="35"/>
      <c r="DQ273" s="35"/>
      <c r="DR273" s="35"/>
      <c r="DS273" s="35"/>
      <c r="DT273" s="35"/>
      <c r="DU273" s="35"/>
      <c r="DV273" s="35"/>
      <c r="DW273" s="35"/>
      <c r="DX273" s="35"/>
      <c r="DY273" s="35"/>
      <c r="DZ273" s="35"/>
      <c r="EA273" s="35"/>
      <c r="EB273" s="35"/>
      <c r="EC273" s="35"/>
      <c r="ED273" s="35"/>
      <c r="EE273" s="35"/>
      <c r="EF273" s="35"/>
      <c r="EG273" s="35"/>
      <c r="EH273" s="35"/>
      <c r="EI273" s="35"/>
      <c r="EJ273" s="35"/>
      <c r="EK273" s="35"/>
      <c r="EL273" s="35"/>
      <c r="EM273" s="35"/>
      <c r="EN273" s="35"/>
      <c r="EO273" s="35"/>
      <c r="EP273" s="35"/>
      <c r="EQ273" s="35"/>
      <c r="ER273" s="35"/>
      <c r="ES273" s="35"/>
      <c r="ET273" s="35"/>
      <c r="EU273" s="35"/>
      <c r="EV273" s="35"/>
      <c r="EW273" s="35"/>
      <c r="EX273" s="35"/>
      <c r="EY273" s="35"/>
      <c r="EZ273" s="35"/>
      <c r="FA273" s="35"/>
      <c r="FB273" s="35"/>
      <c r="FC273" s="35"/>
      <c r="FD273" s="35"/>
      <c r="FE273" s="35"/>
      <c r="FF273" s="35"/>
      <c r="FG273" s="35"/>
      <c r="FH273" s="35"/>
      <c r="FI273" s="35"/>
      <c r="FJ273" s="35"/>
      <c r="FK273" s="35"/>
      <c r="FL273" s="35"/>
      <c r="FM273" s="35"/>
      <c r="FN273" s="35"/>
      <c r="FO273" s="35"/>
      <c r="FP273" s="35"/>
      <c r="FQ273" s="35"/>
      <c r="FR273" s="35"/>
      <c r="FS273" s="35"/>
      <c r="FT273" s="35"/>
      <c r="FU273" s="35"/>
      <c r="FV273" s="35"/>
      <c r="FW273" s="35"/>
      <c r="FX273" s="35"/>
      <c r="FY273" s="35"/>
      <c r="FZ273" s="35"/>
      <c r="GA273" s="35"/>
      <c r="GB273" s="35"/>
      <c r="GC273" s="35"/>
      <c r="GD273" s="35"/>
      <c r="GE273" s="35"/>
      <c r="GF273" s="35"/>
      <c r="GG273" s="35"/>
      <c r="GH273" s="35"/>
      <c r="GI273" s="35"/>
      <c r="GJ273" s="35"/>
      <c r="GK273" s="35"/>
      <c r="GL273" s="35"/>
      <c r="GM273" s="35"/>
      <c r="GN273" s="35"/>
      <c r="GO273" s="35"/>
      <c r="GP273" s="35"/>
      <c r="GQ273" s="35"/>
      <c r="GR273" s="35"/>
      <c r="GS273" s="35"/>
      <c r="GT273" s="35"/>
      <c r="GU273" s="35"/>
      <c r="GV273" s="35"/>
      <c r="GW273" s="35"/>
      <c r="GX273" s="35"/>
      <c r="GY273" s="35"/>
      <c r="GZ273" s="35"/>
      <c r="HA273" s="35"/>
      <c r="HB273" s="35"/>
      <c r="HC273" s="35"/>
      <c r="HD273" s="35"/>
      <c r="HE273" s="35"/>
      <c r="HF273" s="35"/>
      <c r="HG273" s="35"/>
      <c r="HH273" s="35"/>
      <c r="HI273" s="35"/>
      <c r="HJ273" s="35"/>
      <c r="HK273" s="35"/>
      <c r="HL273" s="35"/>
      <c r="HM273" s="35"/>
      <c r="HN273" s="35"/>
      <c r="HO273" s="35"/>
      <c r="HP273" s="35"/>
      <c r="HQ273" s="35"/>
      <c r="HR273" s="35"/>
      <c r="HS273" s="35"/>
      <c r="HT273" s="35"/>
      <c r="HU273" s="35"/>
      <c r="HV273" s="35"/>
      <c r="HW273" s="35"/>
      <c r="HX273" s="35"/>
      <c r="HY273" s="35"/>
      <c r="HZ273" s="35"/>
      <c r="IA273" s="35"/>
      <c r="IB273" s="35"/>
      <c r="IC273" s="35"/>
      <c r="ID273" s="35"/>
      <c r="IE273" s="35"/>
      <c r="IF273" s="35"/>
      <c r="IG273" s="35"/>
      <c r="IH273" s="44"/>
      <c r="II273" s="44"/>
      <c r="IJ273" s="44"/>
      <c r="IK273" s="44"/>
      <c r="IL273" s="44"/>
      <c r="IM273" s="44"/>
      <c r="IN273" s="44"/>
      <c r="IO273" s="44"/>
      <c r="IP273" s="44"/>
      <c r="IQ273" s="44"/>
      <c r="IR273" s="44"/>
      <c r="IS273" s="44"/>
      <c r="IT273" s="44"/>
      <c r="IU273" s="44"/>
    </row>
    <row r="274" spans="1:255" s="3" customFormat="1" ht="14.25">
      <c r="A274" s="71"/>
      <c r="B274" s="73" t="s">
        <v>460</v>
      </c>
      <c r="C274" s="17">
        <v>2110507</v>
      </c>
      <c r="D274" s="17">
        <v>502</v>
      </c>
      <c r="E274" s="17">
        <v>302</v>
      </c>
      <c r="F274" s="17">
        <v>2001</v>
      </c>
      <c r="G274" s="24">
        <v>25987</v>
      </c>
      <c r="H274" s="25">
        <f>ROUND(G274*8866/4270289,0)</f>
        <v>54</v>
      </c>
      <c r="I274" s="32"/>
      <c r="J274" s="33"/>
      <c r="K274" s="36" t="s">
        <v>461</v>
      </c>
      <c r="IH274" s="43"/>
      <c r="II274" s="43"/>
      <c r="IJ274" s="43"/>
      <c r="IK274" s="43"/>
      <c r="IL274" s="43"/>
      <c r="IM274" s="43"/>
      <c r="IN274" s="43"/>
      <c r="IO274" s="43"/>
      <c r="IP274" s="43"/>
      <c r="IQ274" s="43"/>
      <c r="IR274" s="43"/>
      <c r="IS274" s="43"/>
      <c r="IT274" s="43"/>
      <c r="IU274" s="43"/>
    </row>
    <row r="275" spans="1:255" s="3" customFormat="1" ht="14.25">
      <c r="A275" s="71"/>
      <c r="B275" s="71"/>
      <c r="C275" s="17">
        <v>2110507</v>
      </c>
      <c r="D275" s="17">
        <v>502</v>
      </c>
      <c r="E275" s="17">
        <v>302</v>
      </c>
      <c r="F275" s="17">
        <v>2001</v>
      </c>
      <c r="G275" s="24">
        <v>25386</v>
      </c>
      <c r="H275" s="25">
        <f>ROUND(G275*8866/4270289,0)</f>
        <v>53</v>
      </c>
      <c r="I275" s="32"/>
      <c r="J275" s="33"/>
      <c r="K275" s="36" t="s">
        <v>462</v>
      </c>
      <c r="IH275" s="43"/>
      <c r="II275" s="43"/>
      <c r="IJ275" s="43"/>
      <c r="IK275" s="43"/>
      <c r="IL275" s="43"/>
      <c r="IM275" s="43"/>
      <c r="IN275" s="43"/>
      <c r="IO275" s="43"/>
      <c r="IP275" s="43"/>
      <c r="IQ275" s="43"/>
      <c r="IR275" s="43"/>
      <c r="IS275" s="43"/>
      <c r="IT275" s="43"/>
      <c r="IU275" s="43"/>
    </row>
    <row r="276" spans="1:255" s="3" customFormat="1" ht="24">
      <c r="A276" s="71"/>
      <c r="B276" s="72"/>
      <c r="C276" s="17">
        <v>2110507</v>
      </c>
      <c r="D276" s="17">
        <v>502</v>
      </c>
      <c r="E276" s="17">
        <v>302</v>
      </c>
      <c r="F276" s="17">
        <v>2001</v>
      </c>
      <c r="G276" s="24">
        <v>517</v>
      </c>
      <c r="H276" s="25">
        <v>10</v>
      </c>
      <c r="I276" s="32"/>
      <c r="J276" s="33"/>
      <c r="K276" s="22" t="s">
        <v>463</v>
      </c>
      <c r="IH276" s="43"/>
      <c r="II276" s="43"/>
      <c r="IJ276" s="43"/>
      <c r="IK276" s="43"/>
      <c r="IL276" s="43"/>
      <c r="IM276" s="43"/>
      <c r="IN276" s="43"/>
      <c r="IO276" s="43"/>
      <c r="IP276" s="43"/>
      <c r="IQ276" s="43"/>
      <c r="IR276" s="43"/>
      <c r="IS276" s="43"/>
      <c r="IT276" s="43"/>
      <c r="IU276" s="43"/>
    </row>
    <row r="277" spans="1:255" s="3" customFormat="1" ht="36">
      <c r="A277" s="71"/>
      <c r="B277" s="16" t="s">
        <v>464</v>
      </c>
      <c r="C277" s="17">
        <v>2110507</v>
      </c>
      <c r="D277" s="17">
        <v>502</v>
      </c>
      <c r="E277" s="17">
        <v>302</v>
      </c>
      <c r="F277" s="17">
        <v>2001</v>
      </c>
      <c r="G277" s="24">
        <v>1571</v>
      </c>
      <c r="H277" s="25">
        <v>10</v>
      </c>
      <c r="I277" s="32">
        <v>80922.28528506879</v>
      </c>
      <c r="J277" s="33" t="s">
        <v>516</v>
      </c>
      <c r="K277" s="36" t="s">
        <v>466</v>
      </c>
      <c r="IH277" s="43"/>
      <c r="II277" s="43"/>
      <c r="IJ277" s="43"/>
      <c r="IK277" s="43"/>
      <c r="IL277" s="43"/>
      <c r="IM277" s="43"/>
      <c r="IN277" s="43"/>
      <c r="IO277" s="43"/>
      <c r="IP277" s="43"/>
      <c r="IQ277" s="43"/>
      <c r="IR277" s="43"/>
      <c r="IS277" s="43"/>
      <c r="IT277" s="43"/>
      <c r="IU277" s="43"/>
    </row>
    <row r="278" spans="1:255" s="3" customFormat="1" ht="36">
      <c r="A278" s="71"/>
      <c r="B278" s="16" t="s">
        <v>467</v>
      </c>
      <c r="C278" s="17">
        <v>2110507</v>
      </c>
      <c r="D278" s="17">
        <v>502</v>
      </c>
      <c r="E278" s="17">
        <v>302</v>
      </c>
      <c r="F278" s="17">
        <v>2001</v>
      </c>
      <c r="G278" s="24">
        <v>58</v>
      </c>
      <c r="H278" s="25">
        <v>10</v>
      </c>
      <c r="I278" s="32">
        <v>2987.5827794614834</v>
      </c>
      <c r="J278" s="33" t="s">
        <v>516</v>
      </c>
      <c r="K278" s="16" t="s">
        <v>469</v>
      </c>
      <c r="IH278" s="43"/>
      <c r="II278" s="43"/>
      <c r="IJ278" s="43"/>
      <c r="IK278" s="43"/>
      <c r="IL278" s="43"/>
      <c r="IM278" s="43"/>
      <c r="IN278" s="43"/>
      <c r="IO278" s="43"/>
      <c r="IP278" s="43"/>
      <c r="IQ278" s="43"/>
      <c r="IR278" s="43"/>
      <c r="IS278" s="43"/>
      <c r="IT278" s="43"/>
      <c r="IU278" s="43"/>
    </row>
    <row r="279" spans="1:255" s="3" customFormat="1" ht="36">
      <c r="A279" s="71"/>
      <c r="B279" s="16" t="s">
        <v>470</v>
      </c>
      <c r="C279" s="17">
        <v>2110507</v>
      </c>
      <c r="D279" s="17">
        <v>502</v>
      </c>
      <c r="E279" s="17">
        <v>302</v>
      </c>
      <c r="F279" s="17">
        <v>2001</v>
      </c>
      <c r="G279" s="24">
        <v>13683</v>
      </c>
      <c r="H279" s="25">
        <f aca="true" t="shared" si="12" ref="H279:H287">ROUND(G279*8866/4270289,0)</f>
        <v>28</v>
      </c>
      <c r="I279" s="32">
        <v>704811.9857133013</v>
      </c>
      <c r="J279" s="33" t="s">
        <v>516</v>
      </c>
      <c r="K279" s="36" t="s">
        <v>472</v>
      </c>
      <c r="IH279" s="43"/>
      <c r="II279" s="43"/>
      <c r="IJ279" s="43"/>
      <c r="IK279" s="43"/>
      <c r="IL279" s="43"/>
      <c r="IM279" s="43"/>
      <c r="IN279" s="43"/>
      <c r="IO279" s="43"/>
      <c r="IP279" s="43"/>
      <c r="IQ279" s="43"/>
      <c r="IR279" s="43"/>
      <c r="IS279" s="43"/>
      <c r="IT279" s="43"/>
      <c r="IU279" s="43"/>
    </row>
    <row r="280" spans="1:255" s="3" customFormat="1" ht="36">
      <c r="A280" s="72"/>
      <c r="B280" s="16" t="s">
        <v>473</v>
      </c>
      <c r="C280" s="17">
        <v>2110507</v>
      </c>
      <c r="D280" s="17">
        <v>502</v>
      </c>
      <c r="E280" s="17">
        <v>302</v>
      </c>
      <c r="F280" s="17">
        <v>2001</v>
      </c>
      <c r="G280" s="24">
        <v>2053</v>
      </c>
      <c r="H280" s="25">
        <v>10</v>
      </c>
      <c r="I280" s="32">
        <v>105750.12838335216</v>
      </c>
      <c r="J280" s="33" t="s">
        <v>516</v>
      </c>
      <c r="K280" s="36" t="s">
        <v>475</v>
      </c>
      <c r="IH280" s="43"/>
      <c r="II280" s="43"/>
      <c r="IJ280" s="43"/>
      <c r="IK280" s="43"/>
      <c r="IL280" s="43"/>
      <c r="IM280" s="43"/>
      <c r="IN280" s="43"/>
      <c r="IO280" s="43"/>
      <c r="IP280" s="43"/>
      <c r="IQ280" s="43"/>
      <c r="IR280" s="43"/>
      <c r="IS280" s="43"/>
      <c r="IT280" s="43"/>
      <c r="IU280" s="43"/>
    </row>
    <row r="281" spans="1:255" s="4" customFormat="1" ht="24">
      <c r="A281" s="66" t="s">
        <v>476</v>
      </c>
      <c r="B281" s="12" t="s">
        <v>477</v>
      </c>
      <c r="C281" s="18"/>
      <c r="D281" s="18"/>
      <c r="E281" s="18"/>
      <c r="F281" s="18"/>
      <c r="G281" s="19">
        <f>G282+G283+G284+G285+G286+G287+G288</f>
        <v>181045</v>
      </c>
      <c r="H281" s="26">
        <f>H282+H283+H284+H285+H286+H287+H288</f>
        <v>382</v>
      </c>
      <c r="I281" s="32"/>
      <c r="J281" s="39"/>
      <c r="K281" s="38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  <c r="BE281" s="35"/>
      <c r="BF281" s="35"/>
      <c r="BG281" s="35"/>
      <c r="BH281" s="35"/>
      <c r="BI281" s="35"/>
      <c r="BJ281" s="35"/>
      <c r="BK281" s="35"/>
      <c r="BL281" s="35"/>
      <c r="BM281" s="35"/>
      <c r="BN281" s="35"/>
      <c r="BO281" s="35"/>
      <c r="BP281" s="35"/>
      <c r="BQ281" s="35"/>
      <c r="BR281" s="35"/>
      <c r="BS281" s="35"/>
      <c r="BT281" s="35"/>
      <c r="BU281" s="35"/>
      <c r="BV281" s="35"/>
      <c r="BW281" s="35"/>
      <c r="BX281" s="35"/>
      <c r="BY281" s="35"/>
      <c r="BZ281" s="35"/>
      <c r="CA281" s="35"/>
      <c r="CB281" s="35"/>
      <c r="CC281" s="35"/>
      <c r="CD281" s="35"/>
      <c r="CE281" s="35"/>
      <c r="CF281" s="35"/>
      <c r="CG281" s="35"/>
      <c r="CH281" s="35"/>
      <c r="CI281" s="35"/>
      <c r="CJ281" s="35"/>
      <c r="CK281" s="35"/>
      <c r="CL281" s="35"/>
      <c r="CM281" s="35"/>
      <c r="CN281" s="35"/>
      <c r="CO281" s="35"/>
      <c r="CP281" s="35"/>
      <c r="CQ281" s="35"/>
      <c r="CR281" s="35"/>
      <c r="CS281" s="35"/>
      <c r="CT281" s="35"/>
      <c r="CU281" s="35"/>
      <c r="CV281" s="35"/>
      <c r="CW281" s="35"/>
      <c r="CX281" s="35"/>
      <c r="CY281" s="35"/>
      <c r="CZ281" s="35"/>
      <c r="DA281" s="35"/>
      <c r="DB281" s="35"/>
      <c r="DC281" s="35"/>
      <c r="DD281" s="35"/>
      <c r="DE281" s="35"/>
      <c r="DF281" s="35"/>
      <c r="DG281" s="35"/>
      <c r="DH281" s="35"/>
      <c r="DI281" s="35"/>
      <c r="DJ281" s="35"/>
      <c r="DK281" s="35"/>
      <c r="DL281" s="35"/>
      <c r="DM281" s="35"/>
      <c r="DN281" s="35"/>
      <c r="DO281" s="35"/>
      <c r="DP281" s="35"/>
      <c r="DQ281" s="35"/>
      <c r="DR281" s="35"/>
      <c r="DS281" s="35"/>
      <c r="DT281" s="35"/>
      <c r="DU281" s="35"/>
      <c r="DV281" s="35"/>
      <c r="DW281" s="35"/>
      <c r="DX281" s="35"/>
      <c r="DY281" s="35"/>
      <c r="DZ281" s="35"/>
      <c r="EA281" s="35"/>
      <c r="EB281" s="35"/>
      <c r="EC281" s="35"/>
      <c r="ED281" s="35"/>
      <c r="EE281" s="35"/>
      <c r="EF281" s="35"/>
      <c r="EG281" s="35"/>
      <c r="EH281" s="35"/>
      <c r="EI281" s="35"/>
      <c r="EJ281" s="35"/>
      <c r="EK281" s="35"/>
      <c r="EL281" s="35"/>
      <c r="EM281" s="35"/>
      <c r="EN281" s="35"/>
      <c r="EO281" s="35"/>
      <c r="EP281" s="35"/>
      <c r="EQ281" s="35"/>
      <c r="ER281" s="35"/>
      <c r="ES281" s="35"/>
      <c r="ET281" s="35"/>
      <c r="EU281" s="35"/>
      <c r="EV281" s="35"/>
      <c r="EW281" s="35"/>
      <c r="EX281" s="35"/>
      <c r="EY281" s="35"/>
      <c r="EZ281" s="35"/>
      <c r="FA281" s="35"/>
      <c r="FB281" s="35"/>
      <c r="FC281" s="35"/>
      <c r="FD281" s="35"/>
      <c r="FE281" s="35"/>
      <c r="FF281" s="35"/>
      <c r="FG281" s="35"/>
      <c r="FH281" s="35"/>
      <c r="FI281" s="35"/>
      <c r="FJ281" s="35"/>
      <c r="FK281" s="35"/>
      <c r="FL281" s="35"/>
      <c r="FM281" s="35"/>
      <c r="FN281" s="35"/>
      <c r="FO281" s="35"/>
      <c r="FP281" s="35"/>
      <c r="FQ281" s="35"/>
      <c r="FR281" s="35"/>
      <c r="FS281" s="35"/>
      <c r="FT281" s="35"/>
      <c r="FU281" s="35"/>
      <c r="FV281" s="35"/>
      <c r="FW281" s="35"/>
      <c r="FX281" s="35"/>
      <c r="FY281" s="35"/>
      <c r="FZ281" s="35"/>
      <c r="GA281" s="35"/>
      <c r="GB281" s="35"/>
      <c r="GC281" s="35"/>
      <c r="GD281" s="35"/>
      <c r="GE281" s="35"/>
      <c r="GF281" s="35"/>
      <c r="GG281" s="35"/>
      <c r="GH281" s="35"/>
      <c r="GI281" s="35"/>
      <c r="GJ281" s="35"/>
      <c r="GK281" s="35"/>
      <c r="GL281" s="35"/>
      <c r="GM281" s="35"/>
      <c r="GN281" s="35"/>
      <c r="GO281" s="35"/>
      <c r="GP281" s="35"/>
      <c r="GQ281" s="35"/>
      <c r="GR281" s="35"/>
      <c r="GS281" s="35"/>
      <c r="GT281" s="35"/>
      <c r="GU281" s="35"/>
      <c r="GV281" s="35"/>
      <c r="GW281" s="35"/>
      <c r="GX281" s="35"/>
      <c r="GY281" s="35"/>
      <c r="GZ281" s="35"/>
      <c r="HA281" s="35"/>
      <c r="HB281" s="35"/>
      <c r="HC281" s="35"/>
      <c r="HD281" s="35"/>
      <c r="HE281" s="35"/>
      <c r="HF281" s="35"/>
      <c r="HG281" s="35"/>
      <c r="HH281" s="35"/>
      <c r="HI281" s="35"/>
      <c r="HJ281" s="35"/>
      <c r="HK281" s="35"/>
      <c r="HL281" s="35"/>
      <c r="HM281" s="35"/>
      <c r="HN281" s="35"/>
      <c r="HO281" s="35"/>
      <c r="HP281" s="35"/>
      <c r="HQ281" s="35"/>
      <c r="HR281" s="35"/>
      <c r="HS281" s="35"/>
      <c r="HT281" s="35"/>
      <c r="HU281" s="35"/>
      <c r="HV281" s="35"/>
      <c r="HW281" s="35"/>
      <c r="HX281" s="35"/>
      <c r="HY281" s="35"/>
      <c r="HZ281" s="35"/>
      <c r="IA281" s="35"/>
      <c r="IB281" s="35"/>
      <c r="IC281" s="35"/>
      <c r="ID281" s="35"/>
      <c r="IE281" s="35"/>
      <c r="IF281" s="35"/>
      <c r="IG281" s="35"/>
      <c r="IH281" s="44"/>
      <c r="II281" s="44"/>
      <c r="IJ281" s="44"/>
      <c r="IK281" s="44"/>
      <c r="IL281" s="44"/>
      <c r="IM281" s="44"/>
      <c r="IN281" s="44"/>
      <c r="IO281" s="44"/>
      <c r="IP281" s="44"/>
      <c r="IQ281" s="44"/>
      <c r="IR281" s="44"/>
      <c r="IS281" s="44"/>
      <c r="IT281" s="44"/>
      <c r="IU281" s="44"/>
    </row>
    <row r="282" spans="1:255" s="3" customFormat="1" ht="36">
      <c r="A282" s="71"/>
      <c r="B282" s="16" t="s">
        <v>478</v>
      </c>
      <c r="C282" s="17">
        <v>2110507</v>
      </c>
      <c r="D282" s="17">
        <v>502</v>
      </c>
      <c r="E282" s="17">
        <v>302</v>
      </c>
      <c r="F282" s="17">
        <v>2001</v>
      </c>
      <c r="G282" s="24">
        <v>1906</v>
      </c>
      <c r="H282" s="25">
        <v>10</v>
      </c>
      <c r="I282" s="32">
        <v>98178.15133885495</v>
      </c>
      <c r="J282" s="33" t="s">
        <v>516</v>
      </c>
      <c r="K282" s="22" t="s">
        <v>480</v>
      </c>
      <c r="IH282" s="43"/>
      <c r="II282" s="43"/>
      <c r="IJ282" s="43"/>
      <c r="IK282" s="43"/>
      <c r="IL282" s="43"/>
      <c r="IM282" s="43"/>
      <c r="IN282" s="43"/>
      <c r="IO282" s="43"/>
      <c r="IP282" s="43"/>
      <c r="IQ282" s="43"/>
      <c r="IR282" s="43"/>
      <c r="IS282" s="43"/>
      <c r="IT282" s="43"/>
      <c r="IU282" s="43"/>
    </row>
    <row r="283" spans="1:255" s="3" customFormat="1" ht="36">
      <c r="A283" s="71"/>
      <c r="B283" s="16" t="s">
        <v>481</v>
      </c>
      <c r="C283" s="17">
        <v>2110507</v>
      </c>
      <c r="D283" s="17">
        <v>502</v>
      </c>
      <c r="E283" s="17">
        <v>302</v>
      </c>
      <c r="F283" s="17">
        <v>2001</v>
      </c>
      <c r="G283" s="24">
        <v>5863</v>
      </c>
      <c r="H283" s="25">
        <f t="shared" si="12"/>
        <v>12</v>
      </c>
      <c r="I283" s="32">
        <v>302003.4109652186</v>
      </c>
      <c r="J283" s="33" t="s">
        <v>516</v>
      </c>
      <c r="K283" s="36" t="s">
        <v>483</v>
      </c>
      <c r="IH283" s="43"/>
      <c r="II283" s="43"/>
      <c r="IJ283" s="43"/>
      <c r="IK283" s="43"/>
      <c r="IL283" s="43"/>
      <c r="IM283" s="43"/>
      <c r="IN283" s="43"/>
      <c r="IO283" s="43"/>
      <c r="IP283" s="43"/>
      <c r="IQ283" s="43"/>
      <c r="IR283" s="43"/>
      <c r="IS283" s="43"/>
      <c r="IT283" s="43"/>
      <c r="IU283" s="43"/>
    </row>
    <row r="284" spans="1:255" s="3" customFormat="1" ht="36">
      <c r="A284" s="71"/>
      <c r="B284" s="16" t="s">
        <v>484</v>
      </c>
      <c r="C284" s="17">
        <v>2110507</v>
      </c>
      <c r="D284" s="17">
        <v>502</v>
      </c>
      <c r="E284" s="17">
        <v>302</v>
      </c>
      <c r="F284" s="17">
        <v>2001</v>
      </c>
      <c r="G284" s="24">
        <v>58151</v>
      </c>
      <c r="H284" s="25">
        <f t="shared" si="12"/>
        <v>121</v>
      </c>
      <c r="I284" s="32">
        <v>2995360.796697668</v>
      </c>
      <c r="J284" s="33" t="s">
        <v>516</v>
      </c>
      <c r="K284" s="36" t="s">
        <v>486</v>
      </c>
      <c r="IH284" s="43"/>
      <c r="II284" s="43"/>
      <c r="IJ284" s="43"/>
      <c r="IK284" s="43"/>
      <c r="IL284" s="43"/>
      <c r="IM284" s="43"/>
      <c r="IN284" s="43"/>
      <c r="IO284" s="43"/>
      <c r="IP284" s="43"/>
      <c r="IQ284" s="43"/>
      <c r="IR284" s="43"/>
      <c r="IS284" s="43"/>
      <c r="IT284" s="43"/>
      <c r="IU284" s="43"/>
    </row>
    <row r="285" spans="1:255" s="3" customFormat="1" ht="36">
      <c r="A285" s="71"/>
      <c r="B285" s="16" t="s">
        <v>487</v>
      </c>
      <c r="C285" s="17">
        <v>2110507</v>
      </c>
      <c r="D285" s="17">
        <v>502</v>
      </c>
      <c r="E285" s="17">
        <v>302</v>
      </c>
      <c r="F285" s="17">
        <v>2001</v>
      </c>
      <c r="G285" s="24">
        <v>10586</v>
      </c>
      <c r="H285" s="25">
        <f t="shared" si="12"/>
        <v>22</v>
      </c>
      <c r="I285" s="32">
        <v>545285.3672996425</v>
      </c>
      <c r="J285" s="33" t="s">
        <v>516</v>
      </c>
      <c r="K285" s="36" t="s">
        <v>489</v>
      </c>
      <c r="IH285" s="43"/>
      <c r="II285" s="43"/>
      <c r="IJ285" s="43"/>
      <c r="IK285" s="43"/>
      <c r="IL285" s="43"/>
      <c r="IM285" s="43"/>
      <c r="IN285" s="43"/>
      <c r="IO285" s="43"/>
      <c r="IP285" s="43"/>
      <c r="IQ285" s="43"/>
      <c r="IR285" s="43"/>
      <c r="IS285" s="43"/>
      <c r="IT285" s="43"/>
      <c r="IU285" s="43"/>
    </row>
    <row r="286" spans="1:255" s="3" customFormat="1" ht="36">
      <c r="A286" s="71"/>
      <c r="B286" s="16" t="s">
        <v>490</v>
      </c>
      <c r="C286" s="17">
        <v>2110507</v>
      </c>
      <c r="D286" s="17">
        <v>502</v>
      </c>
      <c r="E286" s="17">
        <v>302</v>
      </c>
      <c r="F286" s="17">
        <v>2001</v>
      </c>
      <c r="G286" s="24">
        <v>14484</v>
      </c>
      <c r="H286" s="25">
        <f t="shared" si="12"/>
        <v>30</v>
      </c>
      <c r="I286" s="32">
        <v>746071.534098623</v>
      </c>
      <c r="J286" s="33" t="s">
        <v>516</v>
      </c>
      <c r="K286" s="36" t="s">
        <v>492</v>
      </c>
      <c r="IH286" s="43"/>
      <c r="II286" s="43"/>
      <c r="IJ286" s="43"/>
      <c r="IK286" s="43"/>
      <c r="IL286" s="43"/>
      <c r="IM286" s="43"/>
      <c r="IN286" s="43"/>
      <c r="IO286" s="43"/>
      <c r="IP286" s="43"/>
      <c r="IQ286" s="43"/>
      <c r="IR286" s="43"/>
      <c r="IS286" s="43"/>
      <c r="IT286" s="43"/>
      <c r="IU286" s="43"/>
    </row>
    <row r="287" spans="1:255" s="3" customFormat="1" ht="36">
      <c r="A287" s="71"/>
      <c r="B287" s="51" t="s">
        <v>493</v>
      </c>
      <c r="C287" s="17">
        <v>2110507</v>
      </c>
      <c r="D287" s="17">
        <v>502</v>
      </c>
      <c r="E287" s="17">
        <v>302</v>
      </c>
      <c r="F287" s="17">
        <v>2001</v>
      </c>
      <c r="G287" s="24">
        <v>24899</v>
      </c>
      <c r="H287" s="25">
        <f t="shared" si="12"/>
        <v>52</v>
      </c>
      <c r="I287" s="32">
        <v>1282548.6832036462</v>
      </c>
      <c r="J287" s="33" t="s">
        <v>516</v>
      </c>
      <c r="K287" s="51" t="s">
        <v>495</v>
      </c>
      <c r="IH287" s="43"/>
      <c r="II287" s="43"/>
      <c r="IJ287" s="43"/>
      <c r="IK287" s="43"/>
      <c r="IL287" s="43"/>
      <c r="IM287" s="43"/>
      <c r="IN287" s="43"/>
      <c r="IO287" s="43"/>
      <c r="IP287" s="43"/>
      <c r="IQ287" s="43"/>
      <c r="IR287" s="43"/>
      <c r="IS287" s="43"/>
      <c r="IT287" s="43"/>
      <c r="IU287" s="43"/>
    </row>
    <row r="288" spans="1:255" s="4" customFormat="1" ht="36">
      <c r="A288" s="67"/>
      <c r="B288" s="12" t="s">
        <v>496</v>
      </c>
      <c r="C288" s="12"/>
      <c r="D288" s="12"/>
      <c r="E288" s="12"/>
      <c r="F288" s="12"/>
      <c r="G288" s="20">
        <f>G289+G290</f>
        <v>65156</v>
      </c>
      <c r="H288" s="21">
        <f>H289+H290</f>
        <v>135</v>
      </c>
      <c r="I288" s="32">
        <v>3356188.6823895248</v>
      </c>
      <c r="J288" s="40" t="s">
        <v>516</v>
      </c>
      <c r="K288" s="53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  <c r="BE288" s="35"/>
      <c r="BF288" s="35"/>
      <c r="BG288" s="35"/>
      <c r="BH288" s="35"/>
      <c r="BI288" s="35"/>
      <c r="BJ288" s="35"/>
      <c r="BK288" s="35"/>
      <c r="BL288" s="35"/>
      <c r="BM288" s="35"/>
      <c r="BN288" s="35"/>
      <c r="BO288" s="35"/>
      <c r="BP288" s="35"/>
      <c r="BQ288" s="35"/>
      <c r="BR288" s="35"/>
      <c r="BS288" s="35"/>
      <c r="BT288" s="35"/>
      <c r="BU288" s="35"/>
      <c r="BV288" s="35"/>
      <c r="BW288" s="35"/>
      <c r="BX288" s="35"/>
      <c r="BY288" s="35"/>
      <c r="BZ288" s="35"/>
      <c r="CA288" s="35"/>
      <c r="CB288" s="35"/>
      <c r="CC288" s="35"/>
      <c r="CD288" s="35"/>
      <c r="CE288" s="35"/>
      <c r="CF288" s="35"/>
      <c r="CG288" s="35"/>
      <c r="CH288" s="35"/>
      <c r="CI288" s="35"/>
      <c r="CJ288" s="35"/>
      <c r="CK288" s="35"/>
      <c r="CL288" s="35"/>
      <c r="CM288" s="35"/>
      <c r="CN288" s="35"/>
      <c r="CO288" s="35"/>
      <c r="CP288" s="35"/>
      <c r="CQ288" s="35"/>
      <c r="CR288" s="35"/>
      <c r="CS288" s="35"/>
      <c r="CT288" s="35"/>
      <c r="CU288" s="35"/>
      <c r="CV288" s="35"/>
      <c r="CW288" s="35"/>
      <c r="CX288" s="35"/>
      <c r="CY288" s="35"/>
      <c r="CZ288" s="35"/>
      <c r="DA288" s="35"/>
      <c r="DB288" s="35"/>
      <c r="DC288" s="35"/>
      <c r="DD288" s="35"/>
      <c r="DE288" s="35"/>
      <c r="DF288" s="35"/>
      <c r="DG288" s="35"/>
      <c r="DH288" s="35"/>
      <c r="DI288" s="35"/>
      <c r="DJ288" s="35"/>
      <c r="DK288" s="35"/>
      <c r="DL288" s="35"/>
      <c r="DM288" s="35"/>
      <c r="DN288" s="35"/>
      <c r="DO288" s="35"/>
      <c r="DP288" s="35"/>
      <c r="DQ288" s="35"/>
      <c r="DR288" s="35"/>
      <c r="DS288" s="35"/>
      <c r="DT288" s="35"/>
      <c r="DU288" s="35"/>
      <c r="DV288" s="35"/>
      <c r="DW288" s="35"/>
      <c r="DX288" s="35"/>
      <c r="DY288" s="35"/>
      <c r="DZ288" s="35"/>
      <c r="EA288" s="35"/>
      <c r="EB288" s="35"/>
      <c r="EC288" s="35"/>
      <c r="ED288" s="35"/>
      <c r="EE288" s="35"/>
      <c r="EF288" s="35"/>
      <c r="EG288" s="35"/>
      <c r="EH288" s="35"/>
      <c r="EI288" s="35"/>
      <c r="EJ288" s="35"/>
      <c r="EK288" s="35"/>
      <c r="EL288" s="35"/>
      <c r="EM288" s="35"/>
      <c r="EN288" s="35"/>
      <c r="EO288" s="35"/>
      <c r="EP288" s="35"/>
      <c r="EQ288" s="35"/>
      <c r="ER288" s="35"/>
      <c r="ES288" s="35"/>
      <c r="ET288" s="35"/>
      <c r="EU288" s="35"/>
      <c r="EV288" s="35"/>
      <c r="EW288" s="35"/>
      <c r="EX288" s="35"/>
      <c r="EY288" s="35"/>
      <c r="EZ288" s="35"/>
      <c r="FA288" s="35"/>
      <c r="FB288" s="35"/>
      <c r="FC288" s="35"/>
      <c r="FD288" s="35"/>
      <c r="FE288" s="35"/>
      <c r="FF288" s="35"/>
      <c r="FG288" s="35"/>
      <c r="FH288" s="35"/>
      <c r="FI288" s="35"/>
      <c r="FJ288" s="35"/>
      <c r="FK288" s="35"/>
      <c r="FL288" s="35"/>
      <c r="FM288" s="35"/>
      <c r="FN288" s="35"/>
      <c r="FO288" s="35"/>
      <c r="FP288" s="35"/>
      <c r="FQ288" s="35"/>
      <c r="FR288" s="35"/>
      <c r="FS288" s="35"/>
      <c r="FT288" s="35"/>
      <c r="FU288" s="35"/>
      <c r="FV288" s="35"/>
      <c r="FW288" s="35"/>
      <c r="FX288" s="35"/>
      <c r="FY288" s="35"/>
      <c r="FZ288" s="35"/>
      <c r="GA288" s="35"/>
      <c r="GB288" s="35"/>
      <c r="GC288" s="35"/>
      <c r="GD288" s="35"/>
      <c r="GE288" s="35"/>
      <c r="GF288" s="35"/>
      <c r="GG288" s="35"/>
      <c r="GH288" s="35"/>
      <c r="GI288" s="35"/>
      <c r="GJ288" s="35"/>
      <c r="GK288" s="35"/>
      <c r="GL288" s="35"/>
      <c r="GM288" s="35"/>
      <c r="GN288" s="35"/>
      <c r="GO288" s="35"/>
      <c r="GP288" s="35"/>
      <c r="GQ288" s="35"/>
      <c r="GR288" s="35"/>
      <c r="GS288" s="35"/>
      <c r="GT288" s="35"/>
      <c r="GU288" s="35"/>
      <c r="GV288" s="35"/>
      <c r="GW288" s="35"/>
      <c r="GX288" s="35"/>
      <c r="GY288" s="35"/>
      <c r="GZ288" s="35"/>
      <c r="HA288" s="35"/>
      <c r="HB288" s="35"/>
      <c r="HC288" s="35"/>
      <c r="HD288" s="35"/>
      <c r="HE288" s="35"/>
      <c r="HF288" s="35"/>
      <c r="HG288" s="35"/>
      <c r="HH288" s="35"/>
      <c r="HI288" s="35"/>
      <c r="HJ288" s="35"/>
      <c r="HK288" s="35"/>
      <c r="HL288" s="35"/>
      <c r="HM288" s="35"/>
      <c r="HN288" s="35"/>
      <c r="HO288" s="35"/>
      <c r="HP288" s="35"/>
      <c r="HQ288" s="35"/>
      <c r="HR288" s="35"/>
      <c r="HS288" s="35"/>
      <c r="HT288" s="35"/>
      <c r="HU288" s="35"/>
      <c r="HV288" s="35"/>
      <c r="HW288" s="35"/>
      <c r="HX288" s="35"/>
      <c r="HY288" s="35"/>
      <c r="HZ288" s="35"/>
      <c r="IA288" s="35"/>
      <c r="IB288" s="35"/>
      <c r="IC288" s="35"/>
      <c r="ID288" s="35"/>
      <c r="IE288" s="35"/>
      <c r="IF288" s="35"/>
      <c r="IG288" s="35"/>
      <c r="IH288" s="44"/>
      <c r="II288" s="44"/>
      <c r="IJ288" s="44"/>
      <c r="IK288" s="44"/>
      <c r="IL288" s="44"/>
      <c r="IM288" s="44"/>
      <c r="IN288" s="44"/>
      <c r="IO288" s="44"/>
      <c r="IP288" s="44"/>
      <c r="IQ288" s="44"/>
      <c r="IR288" s="44"/>
      <c r="IS288" s="44"/>
      <c r="IT288" s="44"/>
      <c r="IU288" s="44"/>
    </row>
    <row r="289" spans="1:255" s="3" customFormat="1" ht="14.25">
      <c r="A289" s="71"/>
      <c r="B289" s="73" t="s">
        <v>498</v>
      </c>
      <c r="C289" s="17">
        <v>2110507</v>
      </c>
      <c r="D289" s="17">
        <v>502</v>
      </c>
      <c r="E289" s="17">
        <v>302</v>
      </c>
      <c r="F289" s="17">
        <v>2001</v>
      </c>
      <c r="G289" s="24">
        <v>5383</v>
      </c>
      <c r="H289" s="25">
        <f aca="true" t="shared" si="13" ref="H289:H294">ROUND(G289*8866/4270289,0)</f>
        <v>11</v>
      </c>
      <c r="I289" s="32"/>
      <c r="J289" s="33"/>
      <c r="K289" s="36" t="s">
        <v>499</v>
      </c>
      <c r="IH289" s="43"/>
      <c r="II289" s="43"/>
      <c r="IJ289" s="43"/>
      <c r="IK289" s="43"/>
      <c r="IL289" s="43"/>
      <c r="IM289" s="43"/>
      <c r="IN289" s="43"/>
      <c r="IO289" s="43"/>
      <c r="IP289" s="43"/>
      <c r="IQ289" s="43"/>
      <c r="IR289" s="43"/>
      <c r="IS289" s="43"/>
      <c r="IT289" s="43"/>
      <c r="IU289" s="43"/>
    </row>
    <row r="290" spans="1:255" s="3" customFormat="1" ht="14.25">
      <c r="A290" s="72"/>
      <c r="B290" s="72"/>
      <c r="C290" s="17">
        <v>2110507</v>
      </c>
      <c r="D290" s="17">
        <v>502</v>
      </c>
      <c r="E290" s="17">
        <v>302</v>
      </c>
      <c r="F290" s="17">
        <v>2001</v>
      </c>
      <c r="G290" s="24">
        <v>59773</v>
      </c>
      <c r="H290" s="25">
        <f t="shared" si="13"/>
        <v>124</v>
      </c>
      <c r="I290" s="32"/>
      <c r="J290" s="33"/>
      <c r="K290" s="36" t="s">
        <v>500</v>
      </c>
      <c r="IH290" s="43"/>
      <c r="II290" s="43"/>
      <c r="IJ290" s="43"/>
      <c r="IK290" s="43"/>
      <c r="IL290" s="43"/>
      <c r="IM290" s="43"/>
      <c r="IN290" s="43"/>
      <c r="IO290" s="43"/>
      <c r="IP290" s="43"/>
      <c r="IQ290" s="43"/>
      <c r="IR290" s="43"/>
      <c r="IS290" s="43"/>
      <c r="IT290" s="43"/>
      <c r="IU290" s="43"/>
    </row>
    <row r="291" spans="1:255" s="4" customFormat="1" ht="14.25">
      <c r="A291" s="64" t="s">
        <v>501</v>
      </c>
      <c r="B291" s="65"/>
      <c r="C291" s="18"/>
      <c r="D291" s="18"/>
      <c r="E291" s="18"/>
      <c r="F291" s="18"/>
      <c r="G291" s="19">
        <f>G292+G295+G298</f>
        <v>52238</v>
      </c>
      <c r="H291" s="26">
        <f>H292+H295+H298</f>
        <v>141</v>
      </c>
      <c r="I291" s="32"/>
      <c r="J291" s="30"/>
      <c r="K291" s="34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  <c r="BE291" s="35"/>
      <c r="BF291" s="35"/>
      <c r="BG291" s="35"/>
      <c r="BH291" s="35"/>
      <c r="BI291" s="35"/>
      <c r="BJ291" s="35"/>
      <c r="BK291" s="35"/>
      <c r="BL291" s="35"/>
      <c r="BM291" s="35"/>
      <c r="BN291" s="35"/>
      <c r="BO291" s="35"/>
      <c r="BP291" s="35"/>
      <c r="BQ291" s="35"/>
      <c r="BR291" s="35"/>
      <c r="BS291" s="35"/>
      <c r="BT291" s="35"/>
      <c r="BU291" s="35"/>
      <c r="BV291" s="35"/>
      <c r="BW291" s="35"/>
      <c r="BX291" s="35"/>
      <c r="BY291" s="35"/>
      <c r="BZ291" s="35"/>
      <c r="CA291" s="35"/>
      <c r="CB291" s="35"/>
      <c r="CC291" s="35"/>
      <c r="CD291" s="35"/>
      <c r="CE291" s="35"/>
      <c r="CF291" s="35"/>
      <c r="CG291" s="35"/>
      <c r="CH291" s="35"/>
      <c r="CI291" s="35"/>
      <c r="CJ291" s="35"/>
      <c r="CK291" s="35"/>
      <c r="CL291" s="35"/>
      <c r="CM291" s="35"/>
      <c r="CN291" s="35"/>
      <c r="CO291" s="35"/>
      <c r="CP291" s="35"/>
      <c r="CQ291" s="35"/>
      <c r="CR291" s="35"/>
      <c r="CS291" s="35"/>
      <c r="CT291" s="35"/>
      <c r="CU291" s="35"/>
      <c r="CV291" s="35"/>
      <c r="CW291" s="35"/>
      <c r="CX291" s="35"/>
      <c r="CY291" s="35"/>
      <c r="CZ291" s="35"/>
      <c r="DA291" s="35"/>
      <c r="DB291" s="35"/>
      <c r="DC291" s="35"/>
      <c r="DD291" s="35"/>
      <c r="DE291" s="35"/>
      <c r="DF291" s="35"/>
      <c r="DG291" s="35"/>
      <c r="DH291" s="35"/>
      <c r="DI291" s="35"/>
      <c r="DJ291" s="35"/>
      <c r="DK291" s="35"/>
      <c r="DL291" s="35"/>
      <c r="DM291" s="35"/>
      <c r="DN291" s="35"/>
      <c r="DO291" s="35"/>
      <c r="DP291" s="35"/>
      <c r="DQ291" s="35"/>
      <c r="DR291" s="35"/>
      <c r="DS291" s="35"/>
      <c r="DT291" s="35"/>
      <c r="DU291" s="35"/>
      <c r="DV291" s="35"/>
      <c r="DW291" s="35"/>
      <c r="DX291" s="35"/>
      <c r="DY291" s="35"/>
      <c r="DZ291" s="35"/>
      <c r="EA291" s="35"/>
      <c r="EB291" s="35"/>
      <c r="EC291" s="35"/>
      <c r="ED291" s="35"/>
      <c r="EE291" s="35"/>
      <c r="EF291" s="35"/>
      <c r="EG291" s="35"/>
      <c r="EH291" s="35"/>
      <c r="EI291" s="35"/>
      <c r="EJ291" s="35"/>
      <c r="EK291" s="35"/>
      <c r="EL291" s="35"/>
      <c r="EM291" s="35"/>
      <c r="EN291" s="35"/>
      <c r="EO291" s="35"/>
      <c r="EP291" s="35"/>
      <c r="EQ291" s="35"/>
      <c r="ER291" s="35"/>
      <c r="ES291" s="35"/>
      <c r="ET291" s="35"/>
      <c r="EU291" s="35"/>
      <c r="EV291" s="35"/>
      <c r="EW291" s="35"/>
      <c r="EX291" s="35"/>
      <c r="EY291" s="35"/>
      <c r="EZ291" s="35"/>
      <c r="FA291" s="35"/>
      <c r="FB291" s="35"/>
      <c r="FC291" s="35"/>
      <c r="FD291" s="35"/>
      <c r="FE291" s="35"/>
      <c r="FF291" s="35"/>
      <c r="FG291" s="35"/>
      <c r="FH291" s="35"/>
      <c r="FI291" s="35"/>
      <c r="FJ291" s="35"/>
      <c r="FK291" s="35"/>
      <c r="FL291" s="35"/>
      <c r="FM291" s="35"/>
      <c r="FN291" s="35"/>
      <c r="FO291" s="35"/>
      <c r="FP291" s="35"/>
      <c r="FQ291" s="35"/>
      <c r="FR291" s="35"/>
      <c r="FS291" s="35"/>
      <c r="FT291" s="35"/>
      <c r="FU291" s="35"/>
      <c r="FV291" s="35"/>
      <c r="FW291" s="35"/>
      <c r="FX291" s="35"/>
      <c r="FY291" s="35"/>
      <c r="FZ291" s="35"/>
      <c r="GA291" s="35"/>
      <c r="GB291" s="35"/>
      <c r="GC291" s="35"/>
      <c r="GD291" s="35"/>
      <c r="GE291" s="35"/>
      <c r="GF291" s="35"/>
      <c r="GG291" s="35"/>
      <c r="GH291" s="35"/>
      <c r="GI291" s="35"/>
      <c r="GJ291" s="35"/>
      <c r="GK291" s="35"/>
      <c r="GL291" s="35"/>
      <c r="GM291" s="35"/>
      <c r="GN291" s="35"/>
      <c r="GO291" s="35"/>
      <c r="GP291" s="35"/>
      <c r="GQ291" s="35"/>
      <c r="GR291" s="35"/>
      <c r="GS291" s="35"/>
      <c r="GT291" s="35"/>
      <c r="GU291" s="35"/>
      <c r="GV291" s="35"/>
      <c r="GW291" s="35"/>
      <c r="GX291" s="35"/>
      <c r="GY291" s="35"/>
      <c r="GZ291" s="35"/>
      <c r="HA291" s="35"/>
      <c r="HB291" s="35"/>
      <c r="HC291" s="35"/>
      <c r="HD291" s="35"/>
      <c r="HE291" s="35"/>
      <c r="HF291" s="35"/>
      <c r="HG291" s="35"/>
      <c r="HH291" s="35"/>
      <c r="HI291" s="35"/>
      <c r="HJ291" s="35"/>
      <c r="HK291" s="35"/>
      <c r="HL291" s="35"/>
      <c r="HM291" s="35"/>
      <c r="HN291" s="35"/>
      <c r="HO291" s="35"/>
      <c r="HP291" s="35"/>
      <c r="HQ291" s="35"/>
      <c r="HR291" s="35"/>
      <c r="HS291" s="35"/>
      <c r="HT291" s="35"/>
      <c r="HU291" s="35"/>
      <c r="HV291" s="35"/>
      <c r="HW291" s="35"/>
      <c r="HX291" s="35"/>
      <c r="HY291" s="35"/>
      <c r="HZ291" s="35"/>
      <c r="IA291" s="35"/>
      <c r="IB291" s="35"/>
      <c r="IC291" s="35"/>
      <c r="ID291" s="35"/>
      <c r="IE291" s="35"/>
      <c r="IF291" s="35"/>
      <c r="IG291" s="35"/>
      <c r="IH291" s="44"/>
      <c r="II291" s="44"/>
      <c r="IJ291" s="44"/>
      <c r="IK291" s="44"/>
      <c r="IL291" s="44"/>
      <c r="IM291" s="44"/>
      <c r="IN291" s="44"/>
      <c r="IO291" s="44"/>
      <c r="IP291" s="44"/>
      <c r="IQ291" s="44"/>
      <c r="IR291" s="44"/>
      <c r="IS291" s="44"/>
      <c r="IT291" s="44"/>
      <c r="IU291" s="44"/>
    </row>
    <row r="292" spans="1:255" s="4" customFormat="1" ht="14.25">
      <c r="A292" s="66" t="s">
        <v>502</v>
      </c>
      <c r="B292" s="12" t="s">
        <v>503</v>
      </c>
      <c r="C292" s="18"/>
      <c r="D292" s="18"/>
      <c r="E292" s="18"/>
      <c r="F292" s="18"/>
      <c r="G292" s="19">
        <f>SUM(G293:G294)</f>
        <v>10802</v>
      </c>
      <c r="H292" s="26">
        <f>SUM(H293:H294)</f>
        <v>31</v>
      </c>
      <c r="I292" s="32"/>
      <c r="J292" s="30"/>
      <c r="K292" s="34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  <c r="BE292" s="35"/>
      <c r="BF292" s="35"/>
      <c r="BG292" s="35"/>
      <c r="BH292" s="35"/>
      <c r="BI292" s="35"/>
      <c r="BJ292" s="35"/>
      <c r="BK292" s="35"/>
      <c r="BL292" s="35"/>
      <c r="BM292" s="35"/>
      <c r="BN292" s="35"/>
      <c r="BO292" s="35"/>
      <c r="BP292" s="35"/>
      <c r="BQ292" s="35"/>
      <c r="BR292" s="35"/>
      <c r="BS292" s="35"/>
      <c r="BT292" s="35"/>
      <c r="BU292" s="35"/>
      <c r="BV292" s="35"/>
      <c r="BW292" s="35"/>
      <c r="BX292" s="35"/>
      <c r="BY292" s="35"/>
      <c r="BZ292" s="35"/>
      <c r="CA292" s="35"/>
      <c r="CB292" s="35"/>
      <c r="CC292" s="35"/>
      <c r="CD292" s="35"/>
      <c r="CE292" s="35"/>
      <c r="CF292" s="35"/>
      <c r="CG292" s="35"/>
      <c r="CH292" s="35"/>
      <c r="CI292" s="35"/>
      <c r="CJ292" s="35"/>
      <c r="CK292" s="35"/>
      <c r="CL292" s="35"/>
      <c r="CM292" s="35"/>
      <c r="CN292" s="35"/>
      <c r="CO292" s="35"/>
      <c r="CP292" s="35"/>
      <c r="CQ292" s="35"/>
      <c r="CR292" s="35"/>
      <c r="CS292" s="35"/>
      <c r="CT292" s="35"/>
      <c r="CU292" s="35"/>
      <c r="CV292" s="35"/>
      <c r="CW292" s="35"/>
      <c r="CX292" s="35"/>
      <c r="CY292" s="35"/>
      <c r="CZ292" s="35"/>
      <c r="DA292" s="35"/>
      <c r="DB292" s="35"/>
      <c r="DC292" s="35"/>
      <c r="DD292" s="35"/>
      <c r="DE292" s="35"/>
      <c r="DF292" s="35"/>
      <c r="DG292" s="35"/>
      <c r="DH292" s="35"/>
      <c r="DI292" s="35"/>
      <c r="DJ292" s="35"/>
      <c r="DK292" s="35"/>
      <c r="DL292" s="35"/>
      <c r="DM292" s="35"/>
      <c r="DN292" s="35"/>
      <c r="DO292" s="35"/>
      <c r="DP292" s="35"/>
      <c r="DQ292" s="35"/>
      <c r="DR292" s="35"/>
      <c r="DS292" s="35"/>
      <c r="DT292" s="35"/>
      <c r="DU292" s="35"/>
      <c r="DV292" s="35"/>
      <c r="DW292" s="35"/>
      <c r="DX292" s="35"/>
      <c r="DY292" s="35"/>
      <c r="DZ292" s="35"/>
      <c r="EA292" s="35"/>
      <c r="EB292" s="35"/>
      <c r="EC292" s="35"/>
      <c r="ED292" s="35"/>
      <c r="EE292" s="35"/>
      <c r="EF292" s="35"/>
      <c r="EG292" s="35"/>
      <c r="EH292" s="35"/>
      <c r="EI292" s="35"/>
      <c r="EJ292" s="35"/>
      <c r="EK292" s="35"/>
      <c r="EL292" s="35"/>
      <c r="EM292" s="35"/>
      <c r="EN292" s="35"/>
      <c r="EO292" s="35"/>
      <c r="EP292" s="35"/>
      <c r="EQ292" s="35"/>
      <c r="ER292" s="35"/>
      <c r="ES292" s="35"/>
      <c r="ET292" s="35"/>
      <c r="EU292" s="35"/>
      <c r="EV292" s="35"/>
      <c r="EW292" s="35"/>
      <c r="EX292" s="35"/>
      <c r="EY292" s="35"/>
      <c r="EZ292" s="35"/>
      <c r="FA292" s="35"/>
      <c r="FB292" s="35"/>
      <c r="FC292" s="35"/>
      <c r="FD292" s="35"/>
      <c r="FE292" s="35"/>
      <c r="FF292" s="35"/>
      <c r="FG292" s="35"/>
      <c r="FH292" s="35"/>
      <c r="FI292" s="35"/>
      <c r="FJ292" s="35"/>
      <c r="FK292" s="35"/>
      <c r="FL292" s="35"/>
      <c r="FM292" s="35"/>
      <c r="FN292" s="35"/>
      <c r="FO292" s="35"/>
      <c r="FP292" s="35"/>
      <c r="FQ292" s="35"/>
      <c r="FR292" s="35"/>
      <c r="FS292" s="35"/>
      <c r="FT292" s="35"/>
      <c r="FU292" s="35"/>
      <c r="FV292" s="35"/>
      <c r="FW292" s="35"/>
      <c r="FX292" s="35"/>
      <c r="FY292" s="35"/>
      <c r="FZ292" s="35"/>
      <c r="GA292" s="35"/>
      <c r="GB292" s="35"/>
      <c r="GC292" s="35"/>
      <c r="GD292" s="35"/>
      <c r="GE292" s="35"/>
      <c r="GF292" s="35"/>
      <c r="GG292" s="35"/>
      <c r="GH292" s="35"/>
      <c r="GI292" s="35"/>
      <c r="GJ292" s="35"/>
      <c r="GK292" s="35"/>
      <c r="GL292" s="35"/>
      <c r="GM292" s="35"/>
      <c r="GN292" s="35"/>
      <c r="GO292" s="35"/>
      <c r="GP292" s="35"/>
      <c r="GQ292" s="35"/>
      <c r="GR292" s="35"/>
      <c r="GS292" s="35"/>
      <c r="GT292" s="35"/>
      <c r="GU292" s="35"/>
      <c r="GV292" s="35"/>
      <c r="GW292" s="35"/>
      <c r="GX292" s="35"/>
      <c r="GY292" s="35"/>
      <c r="GZ292" s="35"/>
      <c r="HA292" s="35"/>
      <c r="HB292" s="35"/>
      <c r="HC292" s="35"/>
      <c r="HD292" s="35"/>
      <c r="HE292" s="35"/>
      <c r="HF292" s="35"/>
      <c r="HG292" s="35"/>
      <c r="HH292" s="35"/>
      <c r="HI292" s="35"/>
      <c r="HJ292" s="35"/>
      <c r="HK292" s="35"/>
      <c r="HL292" s="35"/>
      <c r="HM292" s="35"/>
      <c r="HN292" s="35"/>
      <c r="HO292" s="35"/>
      <c r="HP292" s="35"/>
      <c r="HQ292" s="35"/>
      <c r="HR292" s="35"/>
      <c r="HS292" s="35"/>
      <c r="HT292" s="35"/>
      <c r="HU292" s="35"/>
      <c r="HV292" s="35"/>
      <c r="HW292" s="35"/>
      <c r="HX292" s="35"/>
      <c r="HY292" s="35"/>
      <c r="HZ292" s="35"/>
      <c r="IA292" s="35"/>
      <c r="IB292" s="35"/>
      <c r="IC292" s="35"/>
      <c r="ID292" s="35"/>
      <c r="IE292" s="35"/>
      <c r="IF292" s="35"/>
      <c r="IG292" s="35"/>
      <c r="IH292" s="44"/>
      <c r="II292" s="44"/>
      <c r="IJ292" s="44"/>
      <c r="IK292" s="44"/>
      <c r="IL292" s="44"/>
      <c r="IM292" s="44"/>
      <c r="IN292" s="44"/>
      <c r="IO292" s="44"/>
      <c r="IP292" s="44"/>
      <c r="IQ292" s="44"/>
      <c r="IR292" s="44"/>
      <c r="IS292" s="44"/>
      <c r="IT292" s="44"/>
      <c r="IU292" s="44"/>
    </row>
    <row r="293" spans="1:255" s="5" customFormat="1" ht="36">
      <c r="A293" s="67"/>
      <c r="B293" s="36" t="s">
        <v>504</v>
      </c>
      <c r="C293" s="17">
        <v>2110507</v>
      </c>
      <c r="D293" s="17">
        <v>50502</v>
      </c>
      <c r="E293" s="17">
        <v>30299</v>
      </c>
      <c r="F293" s="17">
        <v>2001</v>
      </c>
      <c r="G293" s="24">
        <v>650</v>
      </c>
      <c r="H293" s="25">
        <v>10</v>
      </c>
      <c r="I293" s="32">
        <v>33481.531149137314</v>
      </c>
      <c r="J293" s="33" t="s">
        <v>516</v>
      </c>
      <c r="K293" s="49" t="s">
        <v>505</v>
      </c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4"/>
      <c r="BV293" s="54"/>
      <c r="BW293" s="54"/>
      <c r="BX293" s="54"/>
      <c r="BY293" s="54"/>
      <c r="BZ293" s="54"/>
      <c r="CA293" s="54"/>
      <c r="CB293" s="54"/>
      <c r="CC293" s="54"/>
      <c r="CD293" s="54"/>
      <c r="CE293" s="54"/>
      <c r="CF293" s="54"/>
      <c r="CG293" s="54"/>
      <c r="CH293" s="54"/>
      <c r="CI293" s="54"/>
      <c r="CJ293" s="54"/>
      <c r="CK293" s="54"/>
      <c r="CL293" s="54"/>
      <c r="CM293" s="54"/>
      <c r="CN293" s="54"/>
      <c r="CO293" s="54"/>
      <c r="CP293" s="54"/>
      <c r="CQ293" s="54"/>
      <c r="CR293" s="54"/>
      <c r="CS293" s="54"/>
      <c r="CT293" s="54"/>
      <c r="CU293" s="54"/>
      <c r="CV293" s="54"/>
      <c r="CW293" s="54"/>
      <c r="CX293" s="54"/>
      <c r="CY293" s="54"/>
      <c r="CZ293" s="54"/>
      <c r="DA293" s="54"/>
      <c r="DB293" s="54"/>
      <c r="DC293" s="54"/>
      <c r="DD293" s="54"/>
      <c r="DE293" s="54"/>
      <c r="DF293" s="54"/>
      <c r="DG293" s="54"/>
      <c r="DH293" s="54"/>
      <c r="DI293" s="54"/>
      <c r="DJ293" s="54"/>
      <c r="DK293" s="54"/>
      <c r="DL293" s="54"/>
      <c r="DM293" s="54"/>
      <c r="DN293" s="54"/>
      <c r="DO293" s="54"/>
      <c r="DP293" s="54"/>
      <c r="DQ293" s="54"/>
      <c r="DR293" s="54"/>
      <c r="DS293" s="54"/>
      <c r="DT293" s="54"/>
      <c r="DU293" s="54"/>
      <c r="DV293" s="54"/>
      <c r="DW293" s="54"/>
      <c r="DX293" s="54"/>
      <c r="DY293" s="54"/>
      <c r="DZ293" s="54"/>
      <c r="EA293" s="54"/>
      <c r="EB293" s="54"/>
      <c r="EC293" s="54"/>
      <c r="ED293" s="54"/>
      <c r="EE293" s="54"/>
      <c r="EF293" s="54"/>
      <c r="EG293" s="54"/>
      <c r="EH293" s="54"/>
      <c r="EI293" s="54"/>
      <c r="EJ293" s="54"/>
      <c r="EK293" s="54"/>
      <c r="EL293" s="54"/>
      <c r="EM293" s="54"/>
      <c r="EN293" s="54"/>
      <c r="EO293" s="54"/>
      <c r="EP293" s="54"/>
      <c r="EQ293" s="54"/>
      <c r="ER293" s="54"/>
      <c r="ES293" s="54"/>
      <c r="ET293" s="54"/>
      <c r="EU293" s="54"/>
      <c r="EV293" s="54"/>
      <c r="EW293" s="54"/>
      <c r="EX293" s="54"/>
      <c r="EY293" s="54"/>
      <c r="EZ293" s="54"/>
      <c r="FA293" s="54"/>
      <c r="FB293" s="54"/>
      <c r="FC293" s="54"/>
      <c r="FD293" s="54"/>
      <c r="FE293" s="54"/>
      <c r="FF293" s="54"/>
      <c r="FG293" s="54"/>
      <c r="FH293" s="54"/>
      <c r="FI293" s="54"/>
      <c r="FJ293" s="54"/>
      <c r="FK293" s="54"/>
      <c r="FL293" s="54"/>
      <c r="FM293" s="54"/>
      <c r="FN293" s="54"/>
      <c r="FO293" s="54"/>
      <c r="FP293" s="54"/>
      <c r="FQ293" s="54"/>
      <c r="FR293" s="54"/>
      <c r="FS293" s="54"/>
      <c r="FT293" s="54"/>
      <c r="FU293" s="54"/>
      <c r="FV293" s="54"/>
      <c r="FW293" s="54"/>
      <c r="FX293" s="54"/>
      <c r="FY293" s="54"/>
      <c r="FZ293" s="54"/>
      <c r="GA293" s="54"/>
      <c r="GB293" s="54"/>
      <c r="GC293" s="54"/>
      <c r="GD293" s="54"/>
      <c r="GE293" s="54"/>
      <c r="GF293" s="54"/>
      <c r="GG293" s="54"/>
      <c r="GH293" s="54"/>
      <c r="GI293" s="54"/>
      <c r="GJ293" s="54"/>
      <c r="GK293" s="54"/>
      <c r="GL293" s="54"/>
      <c r="GM293" s="54"/>
      <c r="GN293" s="54"/>
      <c r="GO293" s="54"/>
      <c r="GP293" s="54"/>
      <c r="GQ293" s="54"/>
      <c r="GR293" s="54"/>
      <c r="GS293" s="54"/>
      <c r="GT293" s="54"/>
      <c r="GU293" s="54"/>
      <c r="GV293" s="54"/>
      <c r="GW293" s="54"/>
      <c r="GX293" s="54"/>
      <c r="GY293" s="54"/>
      <c r="GZ293" s="54"/>
      <c r="HA293" s="54"/>
      <c r="HB293" s="54"/>
      <c r="HC293" s="54"/>
      <c r="HD293" s="54"/>
      <c r="HE293" s="54"/>
      <c r="HF293" s="54"/>
      <c r="HG293" s="54"/>
      <c r="HH293" s="54"/>
      <c r="HI293" s="54"/>
      <c r="HJ293" s="54"/>
      <c r="HK293" s="54"/>
      <c r="HL293" s="54"/>
      <c r="HM293" s="54"/>
      <c r="HN293" s="54"/>
      <c r="HO293" s="54"/>
      <c r="HP293" s="54"/>
      <c r="HQ293" s="54"/>
      <c r="HR293" s="54"/>
      <c r="HS293" s="54"/>
      <c r="HT293" s="54"/>
      <c r="HU293" s="54"/>
      <c r="HV293" s="54"/>
      <c r="HW293" s="54"/>
      <c r="HX293" s="54"/>
      <c r="HY293" s="54"/>
      <c r="HZ293" s="54"/>
      <c r="IA293" s="54"/>
      <c r="IB293" s="54"/>
      <c r="IC293" s="54"/>
      <c r="ID293" s="54"/>
      <c r="IE293" s="54"/>
      <c r="IF293" s="54"/>
      <c r="IG293" s="54"/>
      <c r="IH293" s="55"/>
      <c r="II293" s="55"/>
      <c r="IJ293" s="55"/>
      <c r="IK293" s="55"/>
      <c r="IL293" s="55"/>
      <c r="IM293" s="55"/>
      <c r="IN293" s="55"/>
      <c r="IO293" s="55"/>
      <c r="IP293" s="55"/>
      <c r="IQ293" s="55"/>
      <c r="IR293" s="55"/>
      <c r="IS293" s="55"/>
      <c r="IT293" s="55"/>
      <c r="IU293" s="55"/>
    </row>
    <row r="294" spans="1:255" s="3" customFormat="1" ht="36">
      <c r="A294" s="71"/>
      <c r="B294" s="36" t="s">
        <v>506</v>
      </c>
      <c r="C294" s="17">
        <v>2110507</v>
      </c>
      <c r="D294" s="17">
        <v>50502</v>
      </c>
      <c r="E294" s="17">
        <v>30299</v>
      </c>
      <c r="F294" s="17">
        <v>2001</v>
      </c>
      <c r="G294" s="24">
        <v>10152</v>
      </c>
      <c r="H294" s="25">
        <f t="shared" si="13"/>
        <v>21</v>
      </c>
      <c r="I294" s="32">
        <v>522930.0065016031</v>
      </c>
      <c r="J294" s="33" t="s">
        <v>516</v>
      </c>
      <c r="K294" s="36"/>
      <c r="IH294" s="43"/>
      <c r="II294" s="43"/>
      <c r="IJ294" s="43"/>
      <c r="IK294" s="43"/>
      <c r="IL294" s="43"/>
      <c r="IM294" s="43"/>
      <c r="IN294" s="43"/>
      <c r="IO294" s="43"/>
      <c r="IP294" s="43"/>
      <c r="IQ294" s="43"/>
      <c r="IR294" s="43"/>
      <c r="IS294" s="43"/>
      <c r="IT294" s="43"/>
      <c r="IU294" s="43"/>
    </row>
    <row r="295" spans="1:255" s="4" customFormat="1" ht="14.25">
      <c r="A295" s="66" t="s">
        <v>507</v>
      </c>
      <c r="B295" s="12" t="s">
        <v>503</v>
      </c>
      <c r="C295" s="18"/>
      <c r="D295" s="18"/>
      <c r="E295" s="18"/>
      <c r="F295" s="18"/>
      <c r="G295" s="19">
        <f>G296+G297</f>
        <v>39186</v>
      </c>
      <c r="H295" s="26">
        <f>H296+H297</f>
        <v>90</v>
      </c>
      <c r="I295" s="32"/>
      <c r="J295" s="33"/>
      <c r="K295" s="38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  <c r="BE295" s="35"/>
      <c r="BF295" s="35"/>
      <c r="BG295" s="35"/>
      <c r="BH295" s="35"/>
      <c r="BI295" s="35"/>
      <c r="BJ295" s="35"/>
      <c r="BK295" s="35"/>
      <c r="BL295" s="35"/>
      <c r="BM295" s="35"/>
      <c r="BN295" s="35"/>
      <c r="BO295" s="35"/>
      <c r="BP295" s="35"/>
      <c r="BQ295" s="35"/>
      <c r="BR295" s="35"/>
      <c r="BS295" s="35"/>
      <c r="BT295" s="35"/>
      <c r="BU295" s="35"/>
      <c r="BV295" s="35"/>
      <c r="BW295" s="35"/>
      <c r="BX295" s="35"/>
      <c r="BY295" s="35"/>
      <c r="BZ295" s="35"/>
      <c r="CA295" s="35"/>
      <c r="CB295" s="35"/>
      <c r="CC295" s="35"/>
      <c r="CD295" s="35"/>
      <c r="CE295" s="35"/>
      <c r="CF295" s="35"/>
      <c r="CG295" s="35"/>
      <c r="CH295" s="35"/>
      <c r="CI295" s="35"/>
      <c r="CJ295" s="35"/>
      <c r="CK295" s="35"/>
      <c r="CL295" s="35"/>
      <c r="CM295" s="35"/>
      <c r="CN295" s="35"/>
      <c r="CO295" s="35"/>
      <c r="CP295" s="35"/>
      <c r="CQ295" s="35"/>
      <c r="CR295" s="35"/>
      <c r="CS295" s="35"/>
      <c r="CT295" s="35"/>
      <c r="CU295" s="35"/>
      <c r="CV295" s="35"/>
      <c r="CW295" s="35"/>
      <c r="CX295" s="35"/>
      <c r="CY295" s="35"/>
      <c r="CZ295" s="35"/>
      <c r="DA295" s="35"/>
      <c r="DB295" s="35"/>
      <c r="DC295" s="35"/>
      <c r="DD295" s="35"/>
      <c r="DE295" s="35"/>
      <c r="DF295" s="35"/>
      <c r="DG295" s="35"/>
      <c r="DH295" s="35"/>
      <c r="DI295" s="35"/>
      <c r="DJ295" s="35"/>
      <c r="DK295" s="35"/>
      <c r="DL295" s="35"/>
      <c r="DM295" s="35"/>
      <c r="DN295" s="35"/>
      <c r="DO295" s="35"/>
      <c r="DP295" s="35"/>
      <c r="DQ295" s="35"/>
      <c r="DR295" s="35"/>
      <c r="DS295" s="35"/>
      <c r="DT295" s="35"/>
      <c r="DU295" s="35"/>
      <c r="DV295" s="35"/>
      <c r="DW295" s="35"/>
      <c r="DX295" s="35"/>
      <c r="DY295" s="35"/>
      <c r="DZ295" s="35"/>
      <c r="EA295" s="35"/>
      <c r="EB295" s="35"/>
      <c r="EC295" s="35"/>
      <c r="ED295" s="35"/>
      <c r="EE295" s="35"/>
      <c r="EF295" s="35"/>
      <c r="EG295" s="35"/>
      <c r="EH295" s="35"/>
      <c r="EI295" s="35"/>
      <c r="EJ295" s="35"/>
      <c r="EK295" s="35"/>
      <c r="EL295" s="35"/>
      <c r="EM295" s="35"/>
      <c r="EN295" s="35"/>
      <c r="EO295" s="35"/>
      <c r="EP295" s="35"/>
      <c r="EQ295" s="35"/>
      <c r="ER295" s="35"/>
      <c r="ES295" s="35"/>
      <c r="ET295" s="35"/>
      <c r="EU295" s="35"/>
      <c r="EV295" s="35"/>
      <c r="EW295" s="35"/>
      <c r="EX295" s="35"/>
      <c r="EY295" s="35"/>
      <c r="EZ295" s="35"/>
      <c r="FA295" s="35"/>
      <c r="FB295" s="35"/>
      <c r="FC295" s="35"/>
      <c r="FD295" s="35"/>
      <c r="FE295" s="35"/>
      <c r="FF295" s="35"/>
      <c r="FG295" s="35"/>
      <c r="FH295" s="35"/>
      <c r="FI295" s="35"/>
      <c r="FJ295" s="35"/>
      <c r="FK295" s="35"/>
      <c r="FL295" s="35"/>
      <c r="FM295" s="35"/>
      <c r="FN295" s="35"/>
      <c r="FO295" s="35"/>
      <c r="FP295" s="35"/>
      <c r="FQ295" s="35"/>
      <c r="FR295" s="35"/>
      <c r="FS295" s="35"/>
      <c r="FT295" s="35"/>
      <c r="FU295" s="35"/>
      <c r="FV295" s="35"/>
      <c r="FW295" s="35"/>
      <c r="FX295" s="35"/>
      <c r="FY295" s="35"/>
      <c r="FZ295" s="35"/>
      <c r="GA295" s="35"/>
      <c r="GB295" s="35"/>
      <c r="GC295" s="35"/>
      <c r="GD295" s="35"/>
      <c r="GE295" s="35"/>
      <c r="GF295" s="35"/>
      <c r="GG295" s="35"/>
      <c r="GH295" s="35"/>
      <c r="GI295" s="35"/>
      <c r="GJ295" s="35"/>
      <c r="GK295" s="35"/>
      <c r="GL295" s="35"/>
      <c r="GM295" s="35"/>
      <c r="GN295" s="35"/>
      <c r="GO295" s="35"/>
      <c r="GP295" s="35"/>
      <c r="GQ295" s="35"/>
      <c r="GR295" s="35"/>
      <c r="GS295" s="35"/>
      <c r="GT295" s="35"/>
      <c r="GU295" s="35"/>
      <c r="GV295" s="35"/>
      <c r="GW295" s="35"/>
      <c r="GX295" s="35"/>
      <c r="GY295" s="35"/>
      <c r="GZ295" s="35"/>
      <c r="HA295" s="35"/>
      <c r="HB295" s="35"/>
      <c r="HC295" s="35"/>
      <c r="HD295" s="35"/>
      <c r="HE295" s="35"/>
      <c r="HF295" s="35"/>
      <c r="HG295" s="35"/>
      <c r="HH295" s="35"/>
      <c r="HI295" s="35"/>
      <c r="HJ295" s="35"/>
      <c r="HK295" s="35"/>
      <c r="HL295" s="35"/>
      <c r="HM295" s="35"/>
      <c r="HN295" s="35"/>
      <c r="HO295" s="35"/>
      <c r="HP295" s="35"/>
      <c r="HQ295" s="35"/>
      <c r="HR295" s="35"/>
      <c r="HS295" s="35"/>
      <c r="HT295" s="35"/>
      <c r="HU295" s="35"/>
      <c r="HV295" s="35"/>
      <c r="HW295" s="35"/>
      <c r="HX295" s="35"/>
      <c r="HY295" s="35"/>
      <c r="HZ295" s="35"/>
      <c r="IA295" s="35"/>
      <c r="IB295" s="35"/>
      <c r="IC295" s="35"/>
      <c r="ID295" s="35"/>
      <c r="IE295" s="35"/>
      <c r="IF295" s="35"/>
      <c r="IG295" s="35"/>
      <c r="IH295" s="44"/>
      <c r="II295" s="44"/>
      <c r="IJ295" s="44"/>
      <c r="IK295" s="44"/>
      <c r="IL295" s="44"/>
      <c r="IM295" s="44"/>
      <c r="IN295" s="44"/>
      <c r="IO295" s="44"/>
      <c r="IP295" s="44"/>
      <c r="IQ295" s="44"/>
      <c r="IR295" s="44"/>
      <c r="IS295" s="44"/>
      <c r="IT295" s="44"/>
      <c r="IU295" s="44"/>
    </row>
    <row r="296" spans="1:255" s="3" customFormat="1" ht="36">
      <c r="A296" s="71"/>
      <c r="B296" s="16" t="s">
        <v>508</v>
      </c>
      <c r="C296" s="17">
        <v>2110507</v>
      </c>
      <c r="D296" s="17">
        <v>50502</v>
      </c>
      <c r="E296" s="17">
        <v>30299</v>
      </c>
      <c r="F296" s="17">
        <v>2001</v>
      </c>
      <c r="G296" s="24">
        <v>485</v>
      </c>
      <c r="H296" s="25">
        <v>10</v>
      </c>
      <c r="I296" s="32">
        <v>24982.373242048612</v>
      </c>
      <c r="J296" s="33" t="s">
        <v>516</v>
      </c>
      <c r="K296" s="36" t="s">
        <v>509</v>
      </c>
      <c r="IH296" s="43"/>
      <c r="II296" s="43"/>
      <c r="IJ296" s="43"/>
      <c r="IK296" s="43"/>
      <c r="IL296" s="43"/>
      <c r="IM296" s="43"/>
      <c r="IN296" s="43"/>
      <c r="IO296" s="43"/>
      <c r="IP296" s="43"/>
      <c r="IQ296" s="43"/>
      <c r="IR296" s="43"/>
      <c r="IS296" s="43"/>
      <c r="IT296" s="43"/>
      <c r="IU296" s="43"/>
    </row>
    <row r="297" spans="1:255" s="3" customFormat="1" ht="36">
      <c r="A297" s="72"/>
      <c r="B297" s="16" t="s">
        <v>510</v>
      </c>
      <c r="C297" s="17">
        <v>2110507</v>
      </c>
      <c r="D297" s="17">
        <v>50502</v>
      </c>
      <c r="E297" s="17">
        <v>30299</v>
      </c>
      <c r="F297" s="17">
        <v>2001</v>
      </c>
      <c r="G297" s="24">
        <v>38701</v>
      </c>
      <c r="H297" s="25">
        <f>ROUND(G297*8866/4270289,0)</f>
        <v>80</v>
      </c>
      <c r="I297" s="32">
        <v>1993490.364619636</v>
      </c>
      <c r="J297" s="33" t="s">
        <v>516</v>
      </c>
      <c r="K297" s="36" t="s">
        <v>511</v>
      </c>
      <c r="IH297" s="43"/>
      <c r="II297" s="43"/>
      <c r="IJ297" s="43"/>
      <c r="IK297" s="43"/>
      <c r="IL297" s="43"/>
      <c r="IM297" s="43"/>
      <c r="IN297" s="43"/>
      <c r="IO297" s="43"/>
      <c r="IP297" s="43"/>
      <c r="IQ297" s="43"/>
      <c r="IR297" s="43"/>
      <c r="IS297" s="43"/>
      <c r="IT297" s="43"/>
      <c r="IU297" s="43"/>
    </row>
    <row r="298" spans="1:255" s="4" customFormat="1" ht="14.25">
      <c r="A298" s="66" t="s">
        <v>512</v>
      </c>
      <c r="B298" s="12" t="s">
        <v>503</v>
      </c>
      <c r="C298" s="18"/>
      <c r="D298" s="18"/>
      <c r="E298" s="18"/>
      <c r="F298" s="18"/>
      <c r="G298" s="19">
        <f>G299+G300</f>
        <v>2250</v>
      </c>
      <c r="H298" s="26">
        <f>H299+H300</f>
        <v>20</v>
      </c>
      <c r="I298" s="32"/>
      <c r="J298" s="33"/>
      <c r="K298" s="38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  <c r="BE298" s="35"/>
      <c r="BF298" s="35"/>
      <c r="BG298" s="35"/>
      <c r="BH298" s="35"/>
      <c r="BI298" s="35"/>
      <c r="BJ298" s="35"/>
      <c r="BK298" s="35"/>
      <c r="BL298" s="35"/>
      <c r="BM298" s="35"/>
      <c r="BN298" s="35"/>
      <c r="BO298" s="35"/>
      <c r="BP298" s="35"/>
      <c r="BQ298" s="35"/>
      <c r="BR298" s="35"/>
      <c r="BS298" s="35"/>
      <c r="BT298" s="35"/>
      <c r="BU298" s="35"/>
      <c r="BV298" s="35"/>
      <c r="BW298" s="35"/>
      <c r="BX298" s="35"/>
      <c r="BY298" s="35"/>
      <c r="BZ298" s="35"/>
      <c r="CA298" s="35"/>
      <c r="CB298" s="35"/>
      <c r="CC298" s="35"/>
      <c r="CD298" s="35"/>
      <c r="CE298" s="35"/>
      <c r="CF298" s="35"/>
      <c r="CG298" s="35"/>
      <c r="CH298" s="35"/>
      <c r="CI298" s="35"/>
      <c r="CJ298" s="35"/>
      <c r="CK298" s="35"/>
      <c r="CL298" s="35"/>
      <c r="CM298" s="35"/>
      <c r="CN298" s="35"/>
      <c r="CO298" s="35"/>
      <c r="CP298" s="35"/>
      <c r="CQ298" s="35"/>
      <c r="CR298" s="35"/>
      <c r="CS298" s="35"/>
      <c r="CT298" s="35"/>
      <c r="CU298" s="35"/>
      <c r="CV298" s="35"/>
      <c r="CW298" s="35"/>
      <c r="CX298" s="35"/>
      <c r="CY298" s="35"/>
      <c r="CZ298" s="35"/>
      <c r="DA298" s="35"/>
      <c r="DB298" s="35"/>
      <c r="DC298" s="35"/>
      <c r="DD298" s="35"/>
      <c r="DE298" s="35"/>
      <c r="DF298" s="35"/>
      <c r="DG298" s="35"/>
      <c r="DH298" s="35"/>
      <c r="DI298" s="35"/>
      <c r="DJ298" s="35"/>
      <c r="DK298" s="35"/>
      <c r="DL298" s="35"/>
      <c r="DM298" s="35"/>
      <c r="DN298" s="35"/>
      <c r="DO298" s="35"/>
      <c r="DP298" s="35"/>
      <c r="DQ298" s="35"/>
      <c r="DR298" s="35"/>
      <c r="DS298" s="35"/>
      <c r="DT298" s="35"/>
      <c r="DU298" s="35"/>
      <c r="DV298" s="35"/>
      <c r="DW298" s="35"/>
      <c r="DX298" s="35"/>
      <c r="DY298" s="35"/>
      <c r="DZ298" s="35"/>
      <c r="EA298" s="35"/>
      <c r="EB298" s="35"/>
      <c r="EC298" s="35"/>
      <c r="ED298" s="35"/>
      <c r="EE298" s="35"/>
      <c r="EF298" s="35"/>
      <c r="EG298" s="35"/>
      <c r="EH298" s="35"/>
      <c r="EI298" s="35"/>
      <c r="EJ298" s="35"/>
      <c r="EK298" s="35"/>
      <c r="EL298" s="35"/>
      <c r="EM298" s="35"/>
      <c r="EN298" s="35"/>
      <c r="EO298" s="35"/>
      <c r="EP298" s="35"/>
      <c r="EQ298" s="35"/>
      <c r="ER298" s="35"/>
      <c r="ES298" s="35"/>
      <c r="ET298" s="35"/>
      <c r="EU298" s="35"/>
      <c r="EV298" s="35"/>
      <c r="EW298" s="35"/>
      <c r="EX298" s="35"/>
      <c r="EY298" s="35"/>
      <c r="EZ298" s="35"/>
      <c r="FA298" s="35"/>
      <c r="FB298" s="35"/>
      <c r="FC298" s="35"/>
      <c r="FD298" s="35"/>
      <c r="FE298" s="35"/>
      <c r="FF298" s="35"/>
      <c r="FG298" s="35"/>
      <c r="FH298" s="35"/>
      <c r="FI298" s="35"/>
      <c r="FJ298" s="35"/>
      <c r="FK298" s="35"/>
      <c r="FL298" s="35"/>
      <c r="FM298" s="35"/>
      <c r="FN298" s="35"/>
      <c r="FO298" s="35"/>
      <c r="FP298" s="35"/>
      <c r="FQ298" s="35"/>
      <c r="FR298" s="35"/>
      <c r="FS298" s="35"/>
      <c r="FT298" s="35"/>
      <c r="FU298" s="35"/>
      <c r="FV298" s="35"/>
      <c r="FW298" s="35"/>
      <c r="FX298" s="35"/>
      <c r="FY298" s="35"/>
      <c r="FZ298" s="35"/>
      <c r="GA298" s="35"/>
      <c r="GB298" s="35"/>
      <c r="GC298" s="35"/>
      <c r="GD298" s="35"/>
      <c r="GE298" s="35"/>
      <c r="GF298" s="35"/>
      <c r="GG298" s="35"/>
      <c r="GH298" s="35"/>
      <c r="GI298" s="35"/>
      <c r="GJ298" s="35"/>
      <c r="GK298" s="35"/>
      <c r="GL298" s="35"/>
      <c r="GM298" s="35"/>
      <c r="GN298" s="35"/>
      <c r="GO298" s="35"/>
      <c r="GP298" s="35"/>
      <c r="GQ298" s="35"/>
      <c r="GR298" s="35"/>
      <c r="GS298" s="35"/>
      <c r="GT298" s="35"/>
      <c r="GU298" s="35"/>
      <c r="GV298" s="35"/>
      <c r="GW298" s="35"/>
      <c r="GX298" s="35"/>
      <c r="GY298" s="35"/>
      <c r="GZ298" s="35"/>
      <c r="HA298" s="35"/>
      <c r="HB298" s="35"/>
      <c r="HC298" s="35"/>
      <c r="HD298" s="35"/>
      <c r="HE298" s="35"/>
      <c r="HF298" s="35"/>
      <c r="HG298" s="35"/>
      <c r="HH298" s="35"/>
      <c r="HI298" s="35"/>
      <c r="HJ298" s="35"/>
      <c r="HK298" s="35"/>
      <c r="HL298" s="35"/>
      <c r="HM298" s="35"/>
      <c r="HN298" s="35"/>
      <c r="HO298" s="35"/>
      <c r="HP298" s="35"/>
      <c r="HQ298" s="35"/>
      <c r="HR298" s="35"/>
      <c r="HS298" s="35"/>
      <c r="HT298" s="35"/>
      <c r="HU298" s="35"/>
      <c r="HV298" s="35"/>
      <c r="HW298" s="35"/>
      <c r="HX298" s="35"/>
      <c r="HY298" s="35"/>
      <c r="HZ298" s="35"/>
      <c r="IA298" s="35"/>
      <c r="IB298" s="35"/>
      <c r="IC298" s="35"/>
      <c r="ID298" s="35"/>
      <c r="IE298" s="35"/>
      <c r="IF298" s="35"/>
      <c r="IG298" s="35"/>
      <c r="IH298" s="44"/>
      <c r="II298" s="44"/>
      <c r="IJ298" s="44"/>
      <c r="IK298" s="44"/>
      <c r="IL298" s="44"/>
      <c r="IM298" s="44"/>
      <c r="IN298" s="44"/>
      <c r="IO298" s="44"/>
      <c r="IP298" s="44"/>
      <c r="IQ298" s="44"/>
      <c r="IR298" s="44"/>
      <c r="IS298" s="44"/>
      <c r="IT298" s="44"/>
      <c r="IU298" s="44"/>
    </row>
    <row r="299" spans="1:255" s="3" customFormat="1" ht="36">
      <c r="A299" s="71"/>
      <c r="B299" s="16" t="s">
        <v>513</v>
      </c>
      <c r="C299" s="17">
        <v>2110507</v>
      </c>
      <c r="D299" s="17">
        <v>50502</v>
      </c>
      <c r="E299" s="17">
        <v>30299</v>
      </c>
      <c r="F299" s="17">
        <v>2001</v>
      </c>
      <c r="G299" s="24">
        <v>1520</v>
      </c>
      <c r="H299" s="25">
        <v>10</v>
      </c>
      <c r="I299" s="32">
        <v>78295.27284105957</v>
      </c>
      <c r="J299" s="33" t="s">
        <v>516</v>
      </c>
      <c r="K299" s="36"/>
      <c r="IH299" s="43"/>
      <c r="II299" s="43"/>
      <c r="IJ299" s="43"/>
      <c r="IK299" s="43"/>
      <c r="IL299" s="43"/>
      <c r="IM299" s="43"/>
      <c r="IN299" s="43"/>
      <c r="IO299" s="43"/>
      <c r="IP299" s="43"/>
      <c r="IQ299" s="43"/>
      <c r="IR299" s="43"/>
      <c r="IS299" s="43"/>
      <c r="IT299" s="43"/>
      <c r="IU299" s="43"/>
    </row>
    <row r="300" spans="1:255" s="3" customFormat="1" ht="36">
      <c r="A300" s="72"/>
      <c r="B300" s="16" t="s">
        <v>514</v>
      </c>
      <c r="C300" s="17">
        <v>2110507</v>
      </c>
      <c r="D300" s="17">
        <v>50502</v>
      </c>
      <c r="E300" s="17">
        <v>30299</v>
      </c>
      <c r="F300" s="17">
        <v>2001</v>
      </c>
      <c r="G300" s="24">
        <v>730</v>
      </c>
      <c r="H300" s="25">
        <v>10</v>
      </c>
      <c r="I300" s="32">
        <v>37602.33498287729</v>
      </c>
      <c r="J300" s="33" t="s">
        <v>516</v>
      </c>
      <c r="K300" s="36"/>
      <c r="IH300" s="43"/>
      <c r="II300" s="43"/>
      <c r="IJ300" s="43"/>
      <c r="IK300" s="43"/>
      <c r="IL300" s="43"/>
      <c r="IM300" s="43"/>
      <c r="IN300" s="43"/>
      <c r="IO300" s="43"/>
      <c r="IP300" s="43"/>
      <c r="IQ300" s="43"/>
      <c r="IR300" s="43"/>
      <c r="IS300" s="43"/>
      <c r="IT300" s="43"/>
      <c r="IU300" s="43"/>
    </row>
    <row r="301" spans="1:10" s="1" customFormat="1" ht="14.25">
      <c r="A301" s="52"/>
      <c r="C301" s="6"/>
      <c r="D301" s="6"/>
      <c r="E301" s="6"/>
      <c r="F301" s="6"/>
      <c r="G301" s="7"/>
      <c r="H301" s="7"/>
      <c r="I301" s="8">
        <f>SUM(I7:I300)</f>
        <v>265593894.16206527</v>
      </c>
      <c r="J301" s="9"/>
    </row>
    <row r="302" spans="1:10" s="1" customFormat="1" ht="14.25">
      <c r="A302" s="52"/>
      <c r="C302" s="6"/>
      <c r="D302" s="6"/>
      <c r="E302" s="6"/>
      <c r="F302" s="6"/>
      <c r="G302" s="7"/>
      <c r="H302" s="7"/>
      <c r="I302" s="8"/>
      <c r="J302" s="9"/>
    </row>
    <row r="303" spans="3:10" s="1" customFormat="1" ht="12">
      <c r="C303" s="6"/>
      <c r="D303" s="6"/>
      <c r="E303" s="6"/>
      <c r="F303" s="6"/>
      <c r="G303" s="7"/>
      <c r="H303" s="7"/>
      <c r="I303" s="8"/>
      <c r="J303" s="9"/>
    </row>
  </sheetData>
  <sheetProtection/>
  <mergeCells count="74">
    <mergeCell ref="B254:B256"/>
    <mergeCell ref="B258:B260"/>
    <mergeCell ref="B263:B267"/>
    <mergeCell ref="B269:B270"/>
    <mergeCell ref="B274:B276"/>
    <mergeCell ref="B289:B290"/>
    <mergeCell ref="B229:B230"/>
    <mergeCell ref="B232:B234"/>
    <mergeCell ref="B237:B239"/>
    <mergeCell ref="B242:B243"/>
    <mergeCell ref="B246:B248"/>
    <mergeCell ref="B250:B251"/>
    <mergeCell ref="B198:B200"/>
    <mergeCell ref="B202:B203"/>
    <mergeCell ref="B205:B209"/>
    <mergeCell ref="B214:B215"/>
    <mergeCell ref="B217:B220"/>
    <mergeCell ref="B224:B226"/>
    <mergeCell ref="B172:B174"/>
    <mergeCell ref="B177:B178"/>
    <mergeCell ref="B180:B182"/>
    <mergeCell ref="B185:B186"/>
    <mergeCell ref="B188:B189"/>
    <mergeCell ref="B191:B194"/>
    <mergeCell ref="B138:B143"/>
    <mergeCell ref="B147:B150"/>
    <mergeCell ref="B152:B154"/>
    <mergeCell ref="B156:B157"/>
    <mergeCell ref="B159:B161"/>
    <mergeCell ref="B167:B170"/>
    <mergeCell ref="B101:B109"/>
    <mergeCell ref="B111:B114"/>
    <mergeCell ref="B116:B117"/>
    <mergeCell ref="B119:B120"/>
    <mergeCell ref="B123:B126"/>
    <mergeCell ref="B133:B136"/>
    <mergeCell ref="B66:B70"/>
    <mergeCell ref="B72:B77"/>
    <mergeCell ref="B79:B81"/>
    <mergeCell ref="B83:B88"/>
    <mergeCell ref="B90:B94"/>
    <mergeCell ref="B98:B99"/>
    <mergeCell ref="B33:B34"/>
    <mergeCell ref="B36:B37"/>
    <mergeCell ref="B39:B42"/>
    <mergeCell ref="B51:B53"/>
    <mergeCell ref="B55:B57"/>
    <mergeCell ref="B59:B63"/>
    <mergeCell ref="A252:A280"/>
    <mergeCell ref="A281:A290"/>
    <mergeCell ref="A292:A294"/>
    <mergeCell ref="A295:A297"/>
    <mergeCell ref="A298:A300"/>
    <mergeCell ref="B9:B10"/>
    <mergeCell ref="B14:B15"/>
    <mergeCell ref="B17:B18"/>
    <mergeCell ref="B22:B24"/>
    <mergeCell ref="B29:B30"/>
    <mergeCell ref="A121:A143"/>
    <mergeCell ref="A144:A161"/>
    <mergeCell ref="A162:A174"/>
    <mergeCell ref="A175:A210"/>
    <mergeCell ref="A211:A239"/>
    <mergeCell ref="A240:A251"/>
    <mergeCell ref="A2:K2"/>
    <mergeCell ref="A4:B4"/>
    <mergeCell ref="A5:B5"/>
    <mergeCell ref="A291:B291"/>
    <mergeCell ref="A6:A10"/>
    <mergeCell ref="A11:A24"/>
    <mergeCell ref="A25:A30"/>
    <mergeCell ref="A31:A47"/>
    <mergeCell ref="A48:A94"/>
    <mergeCell ref="A95:A1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xjkp</dc:creator>
  <cp:keywords/>
  <dc:description/>
  <cp:lastModifiedBy>张曦 null</cp:lastModifiedBy>
  <dcterms:created xsi:type="dcterms:W3CDTF">2021-11-28T13:46:33Z</dcterms:created>
  <dcterms:modified xsi:type="dcterms:W3CDTF">2021-12-09T06:40:53Z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