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成品油税费改革转移支付" sheetId="5" r:id="rId1"/>
  </sheets>
  <definedNames>
    <definedName name="_xlnm.Print_Titles" localSheetId="0">成品油税费改革转移支付!$1:$5</definedName>
  </definedNames>
  <calcPr calcId="144525"/>
</workbook>
</file>

<file path=xl/sharedStrings.xml><?xml version="1.0" encoding="utf-8"?>
<sst xmlns="http://schemas.openxmlformats.org/spreadsheetml/2006/main" count="137" uniqueCount="120">
  <si>
    <t>附件</t>
  </si>
  <si>
    <t>2022年成品油税费改革转移支付资金提前下达明细表</t>
  </si>
  <si>
    <t>单位：万元</t>
  </si>
  <si>
    <t>市县名称</t>
  </si>
  <si>
    <t>合计</t>
  </si>
  <si>
    <t>替代性支出
转移支付</t>
  </si>
  <si>
    <t>拖摩费替代性转移支付基数</t>
  </si>
  <si>
    <t>农村公路养护工程转移支付</t>
  </si>
  <si>
    <t>小计</t>
  </si>
  <si>
    <t>其中必须用于普通公路养护部分</t>
  </si>
  <si>
    <t>长沙市</t>
  </si>
  <si>
    <t>长沙市小计</t>
  </si>
  <si>
    <t>市本级及所辖区</t>
  </si>
  <si>
    <t>浏阳市</t>
  </si>
  <si>
    <t>宁乡市</t>
  </si>
  <si>
    <t>株洲市</t>
  </si>
  <si>
    <t>株洲市小计</t>
  </si>
  <si>
    <t>株洲县</t>
  </si>
  <si>
    <t>醴陵市</t>
  </si>
  <si>
    <t>攸县</t>
  </si>
  <si>
    <t>茶陵县</t>
  </si>
  <si>
    <t>炎陵县</t>
  </si>
  <si>
    <t>湘潭市</t>
  </si>
  <si>
    <t>湘潭市小计</t>
  </si>
  <si>
    <t>湘潭县</t>
  </si>
  <si>
    <t>湘乡市</t>
  </si>
  <si>
    <t>韶山市</t>
  </si>
  <si>
    <t>衡阳市</t>
  </si>
  <si>
    <t>衡阳市小计</t>
  </si>
  <si>
    <t>衡南县</t>
  </si>
  <si>
    <t>衡阳县</t>
  </si>
  <si>
    <t>衡山县</t>
  </si>
  <si>
    <t>衡东县</t>
  </si>
  <si>
    <t>常宁市</t>
  </si>
  <si>
    <t>祁东县</t>
  </si>
  <si>
    <t>耒阳市</t>
  </si>
  <si>
    <t>邵阳市</t>
  </si>
  <si>
    <t>邵阳市小计</t>
  </si>
  <si>
    <t>邵东县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</si>
  <si>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</si>
  <si>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</si>
  <si>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</si>
  <si>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</si>
  <si>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</si>
  <si>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</si>
  <si>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</si>
  <si>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</si>
  <si>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岳阳市</t>
  </si>
  <si>
    <t>岳阳市小计</t>
  </si>
  <si>
    <t>汨罗市</t>
  </si>
  <si>
    <t>平江县</t>
  </si>
  <si>
    <t>湘阴县</t>
  </si>
  <si>
    <t>临湘市</t>
  </si>
  <si>
    <t>华容县</t>
  </si>
  <si>
    <t>岳阳县</t>
  </si>
  <si>
    <t>常德市</t>
  </si>
  <si>
    <t>常德市小计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</si>
  <si>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</si>
  <si>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</si>
  <si>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</si>
  <si>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</si>
  <si>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</si>
  <si>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</si>
  <si>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</si>
  <si>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</t>
  </si>
  <si>
    <t>张家界市小计</t>
  </si>
  <si>
    <t>慈利县</t>
  </si>
  <si>
    <t>桑植县</t>
  </si>
  <si>
    <t>益阳市</t>
  </si>
  <si>
    <t>益阳市小计</t>
  </si>
  <si>
    <t>沅江市</t>
  </si>
  <si>
    <t>南县</t>
  </si>
  <si>
    <t>桃江县</t>
  </si>
  <si>
    <t>安化县</t>
  </si>
  <si>
    <t>永州市</t>
  </si>
  <si>
    <t>永州市小计</t>
  </si>
  <si>
    <t>东安县</t>
  </si>
  <si>
    <t>道县</t>
  </si>
  <si>
    <t>宁远县</t>
  </si>
  <si>
    <t>江永县</t>
  </si>
  <si>
    <t>江华县</t>
  </si>
  <si>
    <t>蓝山县</t>
  </si>
  <si>
    <t>新田县</t>
  </si>
  <si>
    <t>双牌县</t>
  </si>
  <si>
    <t>祁阳县</t>
  </si>
  <si>
    <t>郴州市</t>
  </si>
  <si>
    <t>郴州市小计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</si>
  <si>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</si>
  <si>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</si>
  <si>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</si>
  <si>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</si>
  <si>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</si>
  <si>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</si>
  <si>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</si>
  <si>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</si>
  <si>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</si>
  <si>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</t>
  </si>
  <si>
    <t>娄底市小计</t>
  </si>
  <si>
    <t>涟源市</t>
  </si>
  <si>
    <t>冷水江市</t>
  </si>
  <si>
    <t>双峰县</t>
  </si>
  <si>
    <t>新化县</t>
  </si>
  <si>
    <t>怀化市</t>
  </si>
  <si>
    <t>怀化市小计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</si>
  <si>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</si>
  <si>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</si>
  <si>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</si>
  <si>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</si>
  <si>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</si>
  <si>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</si>
  <si>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</si>
  <si>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</si>
  <si>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</si>
  <si>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</si>
  <si>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</si>
  <si>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</si>
  <si>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>湘西土家族苗族自治州</t>
  </si>
  <si>
    <t>湘西土家族苗族自治州小计</t>
  </si>
  <si>
    <t>备注：</t>
  </si>
  <si>
    <t>根据《国务院办公厅关于深化农村公路管理养护体制改革的意见》（国办发〔2019〕45号）、《湖南省深化农村公路管理养护体制改革实施方案》（湘政办法〔2020〕29号）等文件精神，“替代性养路费部分”用于普通公路养护的比例不得低于80%。按此计算，各市州、县市区替代性转移支付中养路费部分的80%应用于普通公路养护（即替代性支出转移支付的71.29%的80%应用于普通公路养护），拖摩费替代性转移支付的80%应用于普通公路养护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</si>
</sst>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10"/>
      <name val="黑体"/>
      <charset val="134"/>
    </font>
    <font>
      <b/>
      <sz val="10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18"/>
      <name val="方正小标宋_GBK"/>
      <charset val="134"/>
    </font>
    <font>
      <sz val="12"/>
      <name val="黑体"/>
      <charset val="134"/>
    </font>
    <font>
      <b/>
      <sz val="12"/>
      <name val="宋体"/>
      <charset val="134"/>
      <scheme val="minor"/>
    </font>
    <font>
      <b/>
      <sz val="12"/>
      <name val="Times New Roman"/>
      <charset val="134"/>
    </font>
    <font>
      <sz val="12"/>
      <name val="宋体"/>
      <charset val="134"/>
      <scheme val="minor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0" fillId="0" borderId="0"/>
    <xf numFmtId="0" fontId="19" fillId="10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4" fillId="16" borderId="8" applyNumberFormat="false" applyAlignment="false" applyProtection="false">
      <alignment vertical="center"/>
    </xf>
    <xf numFmtId="0" fontId="25" fillId="17" borderId="9" applyNumberFormat="false" applyAlignment="false" applyProtection="false">
      <alignment vertical="center"/>
    </xf>
    <xf numFmtId="0" fontId="26" fillId="18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0" fillId="0" borderId="5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7" fillId="25" borderId="10" applyNumberFormat="false" applyFont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0" fontId="31" fillId="26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32" fillId="16" borderId="3" applyNumberFormat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4" borderId="3" applyNumberFormat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4">
    <xf numFmtId="0" fontId="0" fillId="0" borderId="0" xfId="0"/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3" fontId="5" fillId="0" borderId="0" xfId="0" applyNumberFormat="true" applyFont="true" applyFill="true" applyBorder="true" applyAlignment="true">
      <alignment horizontal="left" vertical="center" wrapText="true"/>
    </xf>
    <xf numFmtId="0" fontId="6" fillId="0" borderId="0" xfId="0" applyFont="true" applyFill="true" applyBorder="true" applyAlignment="true">
      <alignment vertical="center" wrapText="true"/>
    </xf>
    <xf numFmtId="0" fontId="7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3" fontId="9" fillId="0" borderId="2" xfId="0" applyNumberFormat="true" applyFont="true" applyFill="true" applyBorder="true" applyAlignment="true">
      <alignment vertical="center" wrapText="true"/>
    </xf>
    <xf numFmtId="3" fontId="11" fillId="0" borderId="2" xfId="0" applyNumberFormat="true" applyFont="true" applyFill="true" applyBorder="true" applyAlignment="true">
      <alignment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3" fontId="11" fillId="0" borderId="2" xfId="1" applyNumberFormat="true" applyFont="true" applyFill="true" applyBorder="true" applyAlignment="true">
      <alignment vertical="center" wrapText="true"/>
    </xf>
    <xf numFmtId="3" fontId="3" fillId="0" borderId="1" xfId="0" applyNumberFormat="true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wrapText="true"/>
    </xf>
    <xf numFmtId="3" fontId="11" fillId="0" borderId="2" xfId="0" applyNumberFormat="true" applyFont="true" applyFill="true" applyBorder="true" applyAlignment="true">
      <alignment horizontal="left" vertical="center" wrapText="true"/>
    </xf>
    <xf numFmtId="3" fontId="11" fillId="0" borderId="2" xfId="0" applyNumberFormat="true" applyFont="true" applyFill="true" applyBorder="true" applyAlignment="true" applyProtection="true">
      <alignment vertical="center" wrapText="true"/>
      <protection locked="false"/>
    </xf>
    <xf numFmtId="3" fontId="11" fillId="0" borderId="2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4" fillId="0" borderId="0" xfId="0" applyFont="true" applyFill="true" applyBorder="true" applyAlignment="true">
      <alignment vertical="top" wrapText="true"/>
    </xf>
    <xf numFmtId="0" fontId="4" fillId="0" borderId="0" xfId="0" applyFont="true" applyFill="true" applyBorder="true" applyAlignment="true">
      <alignment horizontal="left" vertical="center" wrapText="true"/>
    </xf>
  </cellXfs>
  <cellStyles count="50">
    <cellStyle name="常规" xfId="0" builtinId="0"/>
    <cellStyle name="常规_西湖区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5"/>
  <sheetViews>
    <sheetView tabSelected="1" zoomScale="115" zoomScaleNormal="115" workbookViewId="0">
      <selection activeCell="A4" sqref="A4:B5"/>
    </sheetView>
  </sheetViews>
  <sheetFormatPr defaultColWidth="9" defaultRowHeight="12" outlineLevelCol="7"/>
  <cols>
    <col min="1" max="1" width="9" style="4"/>
    <col min="2" max="2" width="17.625" style="4" customWidth="true"/>
    <col min="3" max="3" width="10.875" style="4" customWidth="true"/>
    <col min="4" max="4" width="10.75" style="4" customWidth="true"/>
    <col min="5" max="5" width="12.25" style="5" customWidth="true"/>
    <col min="6" max="6" width="10.75" style="5" customWidth="true"/>
    <col min="7" max="7" width="12" style="5" customWidth="true"/>
    <col min="8" max="8" width="12.375" style="4" customWidth="true"/>
    <col min="9" max="16384" width="9" style="4"/>
  </cols>
  <sheetData>
    <row r="1" ht="18.75" customHeight="true" spans="1:4">
      <c r="A1" s="6" t="s">
        <v>0</v>
      </c>
      <c r="B1" s="7"/>
      <c r="C1" s="7"/>
      <c r="D1" s="7"/>
    </row>
    <row r="2" ht="48.75" customHeight="true" spans="1:8">
      <c r="A2" s="8" t="s">
        <v>1</v>
      </c>
      <c r="B2" s="8"/>
      <c r="C2" s="8"/>
      <c r="D2" s="8"/>
      <c r="E2" s="8"/>
      <c r="F2" s="8"/>
      <c r="G2" s="8"/>
      <c r="H2" s="8"/>
    </row>
    <row r="3" ht="17.25" customHeight="true" spans="2:8">
      <c r="B3" s="9"/>
      <c r="C3" s="9"/>
      <c r="D3" s="9"/>
      <c r="E3" s="9"/>
      <c r="F3" s="9"/>
      <c r="G3" s="9"/>
      <c r="H3" s="17" t="s">
        <v>2</v>
      </c>
    </row>
    <row r="4" s="1" customFormat="true" ht="28.5" customHeight="true" spans="1:8">
      <c r="A4" s="10" t="s">
        <v>3</v>
      </c>
      <c r="B4" s="10"/>
      <c r="C4" s="10" t="s">
        <v>4</v>
      </c>
      <c r="D4" s="10" t="s">
        <v>5</v>
      </c>
      <c r="E4" s="10"/>
      <c r="F4" s="10" t="s">
        <v>6</v>
      </c>
      <c r="G4" s="10"/>
      <c r="H4" s="10" t="s">
        <v>7</v>
      </c>
    </row>
    <row r="5" s="1" customFormat="true" ht="50.25" customHeight="true" spans="1:8">
      <c r="A5" s="10"/>
      <c r="B5" s="10"/>
      <c r="C5" s="10"/>
      <c r="D5" s="10" t="s">
        <v>8</v>
      </c>
      <c r="E5" s="10" t="s">
        <v>9</v>
      </c>
      <c r="F5" s="10" t="s">
        <v>8</v>
      </c>
      <c r="G5" s="10" t="s">
        <v>9</v>
      </c>
      <c r="H5" s="10"/>
    </row>
    <row r="6" s="2" customFormat="true" ht="20.1" customHeight="true" spans="1:8">
      <c r="A6" s="11" t="s">
        <v>4</v>
      </c>
      <c r="B6" s="11"/>
      <c r="C6" s="12">
        <f t="shared" ref="C6:H6" si="0">C7+C11+C18+C23+C32+C43+C51+C60+C64+C70+C81+C92+C98+C112</f>
        <v>241499</v>
      </c>
      <c r="D6" s="12">
        <f t="shared" si="0"/>
        <v>160282</v>
      </c>
      <c r="E6" s="12">
        <v>91412</v>
      </c>
      <c r="F6" s="12">
        <f t="shared" si="0"/>
        <v>20000</v>
      </c>
      <c r="G6" s="12">
        <f t="shared" si="0"/>
        <v>16000</v>
      </c>
      <c r="H6" s="12">
        <f t="shared" si="0"/>
        <v>61217</v>
      </c>
    </row>
    <row r="7" s="3" customFormat="true" ht="20.1" customHeight="true" spans="1:8">
      <c r="A7" s="11" t="s">
        <v>10</v>
      </c>
      <c r="B7" s="13" t="s">
        <v>11</v>
      </c>
      <c r="C7" s="12">
        <f t="shared" ref="C7:F7" si="1">SUM(C8:C10)</f>
        <v>20556</v>
      </c>
      <c r="D7" s="12">
        <f t="shared" si="1"/>
        <v>14357</v>
      </c>
      <c r="E7" s="12">
        <v>8188</v>
      </c>
      <c r="F7" s="12">
        <f t="shared" si="1"/>
        <v>2616</v>
      </c>
      <c r="G7" s="12">
        <v>2093</v>
      </c>
      <c r="H7" s="12">
        <f>SUM(H8:H10)</f>
        <v>3583</v>
      </c>
    </row>
    <row r="8" s="3" customFormat="true" ht="19.5" customHeight="true" spans="1:8">
      <c r="A8" s="11"/>
      <c r="B8" s="14" t="s">
        <v>12</v>
      </c>
      <c r="C8" s="15">
        <f t="shared" ref="C8:C71" si="2">D8+F8+H8</f>
        <v>16477.75</v>
      </c>
      <c r="D8" s="15">
        <v>13280.75</v>
      </c>
      <c r="E8" s="15">
        <v>7574</v>
      </c>
      <c r="F8" s="15">
        <v>1386</v>
      </c>
      <c r="G8" s="15">
        <v>1109</v>
      </c>
      <c r="H8" s="15">
        <v>1811</v>
      </c>
    </row>
    <row r="9" s="3" customFormat="true" ht="20.1" customHeight="true" spans="1:8">
      <c r="A9" s="11"/>
      <c r="B9" s="14" t="s">
        <v>13</v>
      </c>
      <c r="C9" s="15">
        <f t="shared" si="2"/>
        <v>2106.51</v>
      </c>
      <c r="D9" s="15">
        <v>540.51</v>
      </c>
      <c r="E9" s="15">
        <v>308</v>
      </c>
      <c r="F9" s="15">
        <v>707</v>
      </c>
      <c r="G9" s="15">
        <v>566</v>
      </c>
      <c r="H9" s="18">
        <v>859</v>
      </c>
    </row>
    <row r="10" s="3" customFormat="true" ht="20.1" customHeight="true" spans="1:8">
      <c r="A10" s="11"/>
      <c r="B10" s="14" t="s">
        <v>14</v>
      </c>
      <c r="C10" s="15">
        <f t="shared" si="2"/>
        <v>1971.74</v>
      </c>
      <c r="D10" s="15">
        <v>535.74</v>
      </c>
      <c r="E10" s="15">
        <v>306</v>
      </c>
      <c r="F10" s="15">
        <v>523</v>
      </c>
      <c r="G10" s="15">
        <v>418</v>
      </c>
      <c r="H10" s="18">
        <v>913</v>
      </c>
    </row>
    <row r="11" s="3" customFormat="true" ht="20.1" customHeight="true" spans="1:8">
      <c r="A11" s="11" t="s">
        <v>15</v>
      </c>
      <c r="B11" s="13" t="s">
        <v>16</v>
      </c>
      <c r="C11" s="12">
        <f t="shared" si="2"/>
        <v>14325</v>
      </c>
      <c r="D11" s="12">
        <f t="shared" ref="D11:H11" si="3">SUM(D12:D17)</f>
        <v>9650</v>
      </c>
      <c r="E11" s="12">
        <v>5503</v>
      </c>
      <c r="F11" s="12">
        <f t="shared" si="3"/>
        <v>1105</v>
      </c>
      <c r="G11" s="12">
        <v>883</v>
      </c>
      <c r="H11" s="12">
        <f t="shared" si="3"/>
        <v>3570</v>
      </c>
    </row>
    <row r="12" s="3" customFormat="true" ht="20.1" customHeight="true" spans="1:8">
      <c r="A12" s="11"/>
      <c r="B12" s="14" t="s">
        <v>12</v>
      </c>
      <c r="C12" s="15">
        <f t="shared" si="2"/>
        <v>9358</v>
      </c>
      <c r="D12" s="15">
        <v>8547</v>
      </c>
      <c r="E12" s="15">
        <v>4875</v>
      </c>
      <c r="F12" s="15">
        <v>443</v>
      </c>
      <c r="G12" s="15">
        <v>354</v>
      </c>
      <c r="H12" s="15">
        <v>368</v>
      </c>
    </row>
    <row r="13" s="3" customFormat="true" ht="20.1" customHeight="true" spans="1:8">
      <c r="A13" s="11"/>
      <c r="B13" s="14" t="s">
        <v>17</v>
      </c>
      <c r="C13" s="15">
        <f t="shared" si="2"/>
        <v>742</v>
      </c>
      <c r="D13" s="15">
        <v>232</v>
      </c>
      <c r="E13" s="15">
        <v>132</v>
      </c>
      <c r="F13" s="15">
        <v>124</v>
      </c>
      <c r="G13" s="15">
        <v>99</v>
      </c>
      <c r="H13" s="18">
        <v>386</v>
      </c>
    </row>
    <row r="14" s="3" customFormat="true" ht="20.1" customHeight="true" spans="1:8">
      <c r="A14" s="11"/>
      <c r="B14" s="14" t="s">
        <v>18</v>
      </c>
      <c r="C14" s="15">
        <f t="shared" si="2"/>
        <v>1383</v>
      </c>
      <c r="D14" s="15">
        <v>260</v>
      </c>
      <c r="E14" s="15">
        <v>148</v>
      </c>
      <c r="F14" s="15">
        <v>254</v>
      </c>
      <c r="G14" s="15">
        <v>203</v>
      </c>
      <c r="H14" s="18">
        <v>869</v>
      </c>
    </row>
    <row r="15" s="3" customFormat="true" ht="20.1" customHeight="true" spans="1:8">
      <c r="A15" s="11"/>
      <c r="B15" s="14" t="s">
        <v>19</v>
      </c>
      <c r="C15" s="15">
        <f t="shared" si="2"/>
        <v>1229</v>
      </c>
      <c r="D15" s="15">
        <v>262</v>
      </c>
      <c r="E15" s="15">
        <v>149</v>
      </c>
      <c r="F15" s="15">
        <v>136</v>
      </c>
      <c r="G15" s="15">
        <v>109</v>
      </c>
      <c r="H15" s="18">
        <v>831</v>
      </c>
    </row>
    <row r="16" s="3" customFormat="true" ht="20.1" customHeight="true" spans="1:8">
      <c r="A16" s="11"/>
      <c r="B16" s="14" t="s">
        <v>20</v>
      </c>
      <c r="C16" s="15">
        <f t="shared" si="2"/>
        <v>1036</v>
      </c>
      <c r="D16" s="15">
        <v>237</v>
      </c>
      <c r="E16" s="15">
        <v>135</v>
      </c>
      <c r="F16" s="15">
        <v>104</v>
      </c>
      <c r="G16" s="15">
        <v>83</v>
      </c>
      <c r="H16" s="18">
        <v>695</v>
      </c>
    </row>
    <row r="17" s="3" customFormat="true" ht="20.1" customHeight="true" spans="1:8">
      <c r="A17" s="11"/>
      <c r="B17" s="14" t="s">
        <v>21</v>
      </c>
      <c r="C17" s="15">
        <f t="shared" si="2"/>
        <v>577</v>
      </c>
      <c r="D17" s="15">
        <v>112</v>
      </c>
      <c r="E17" s="15">
        <v>64</v>
      </c>
      <c r="F17" s="15">
        <v>44</v>
      </c>
      <c r="G17" s="15">
        <v>35</v>
      </c>
      <c r="H17" s="18">
        <v>421</v>
      </c>
    </row>
    <row r="18" s="3" customFormat="true" ht="20.1" customHeight="true" spans="1:8">
      <c r="A18" s="11" t="s">
        <v>22</v>
      </c>
      <c r="B18" s="13" t="s">
        <v>23</v>
      </c>
      <c r="C18" s="12">
        <f t="shared" si="2"/>
        <v>9475</v>
      </c>
      <c r="D18" s="12">
        <f t="shared" ref="D18:H18" si="4">SUM(D19:D22)</f>
        <v>6240</v>
      </c>
      <c r="E18" s="12">
        <v>3558</v>
      </c>
      <c r="F18" s="12">
        <f t="shared" si="4"/>
        <v>1372</v>
      </c>
      <c r="G18" s="12">
        <v>1097</v>
      </c>
      <c r="H18" s="12">
        <f t="shared" si="4"/>
        <v>1863</v>
      </c>
    </row>
    <row r="19" s="3" customFormat="true" ht="20.1" customHeight="true" spans="1:8">
      <c r="A19" s="11"/>
      <c r="B19" s="14" t="s">
        <v>12</v>
      </c>
      <c r="C19" s="15">
        <f t="shared" si="2"/>
        <v>5981</v>
      </c>
      <c r="D19" s="15">
        <v>5182</v>
      </c>
      <c r="E19" s="15">
        <v>2955</v>
      </c>
      <c r="F19" s="15">
        <v>548</v>
      </c>
      <c r="G19" s="15">
        <v>438</v>
      </c>
      <c r="H19" s="15">
        <v>251</v>
      </c>
    </row>
    <row r="20" s="3" customFormat="true" ht="20.1" customHeight="true" spans="1:8">
      <c r="A20" s="11"/>
      <c r="B20" s="14" t="s">
        <v>24</v>
      </c>
      <c r="C20" s="15">
        <f t="shared" si="2"/>
        <v>1664</v>
      </c>
      <c r="D20" s="15">
        <v>539</v>
      </c>
      <c r="E20" s="15">
        <v>307</v>
      </c>
      <c r="F20" s="15">
        <v>439</v>
      </c>
      <c r="G20" s="15">
        <v>351</v>
      </c>
      <c r="H20" s="18">
        <v>686</v>
      </c>
    </row>
    <row r="21" s="3" customFormat="true" ht="20.1" customHeight="true" spans="1:8">
      <c r="A21" s="11"/>
      <c r="B21" s="14" t="s">
        <v>25</v>
      </c>
      <c r="C21" s="15">
        <f t="shared" si="2"/>
        <v>1596</v>
      </c>
      <c r="D21" s="15">
        <v>447</v>
      </c>
      <c r="E21" s="15">
        <v>255</v>
      </c>
      <c r="F21" s="15">
        <v>334</v>
      </c>
      <c r="G21" s="15">
        <v>267</v>
      </c>
      <c r="H21" s="18">
        <v>815</v>
      </c>
    </row>
    <row r="22" s="3" customFormat="true" ht="20.1" customHeight="true" spans="1:8">
      <c r="A22" s="11"/>
      <c r="B22" s="14" t="s">
        <v>26</v>
      </c>
      <c r="C22" s="15">
        <f t="shared" si="2"/>
        <v>234</v>
      </c>
      <c r="D22" s="15">
        <v>72</v>
      </c>
      <c r="E22" s="15">
        <v>41</v>
      </c>
      <c r="F22" s="15">
        <v>51</v>
      </c>
      <c r="G22" s="15">
        <v>41</v>
      </c>
      <c r="H22" s="18">
        <v>111</v>
      </c>
    </row>
    <row r="23" s="3" customFormat="true" ht="20.1" customHeight="true" spans="1:8">
      <c r="A23" s="11" t="s">
        <v>27</v>
      </c>
      <c r="B23" s="13" t="s">
        <v>28</v>
      </c>
      <c r="C23" s="12">
        <f t="shared" si="2"/>
        <v>20399</v>
      </c>
      <c r="D23" s="12">
        <f t="shared" ref="D23:H23" si="5">SUM(D24:D31)</f>
        <v>13924</v>
      </c>
      <c r="E23" s="12">
        <v>7942</v>
      </c>
      <c r="F23" s="12">
        <f t="shared" si="5"/>
        <v>1850</v>
      </c>
      <c r="G23" s="12">
        <v>1479</v>
      </c>
      <c r="H23" s="12">
        <f t="shared" si="5"/>
        <v>4625</v>
      </c>
    </row>
    <row r="24" s="3" customFormat="true" ht="20.1" customHeight="true" spans="1:8">
      <c r="A24" s="11"/>
      <c r="B24" s="14" t="s">
        <v>12</v>
      </c>
      <c r="C24" s="15">
        <f t="shared" si="2"/>
        <v>6210.3</v>
      </c>
      <c r="D24" s="15">
        <v>5298</v>
      </c>
      <c r="E24" s="15">
        <v>3022</v>
      </c>
      <c r="F24" s="15">
        <v>677.3</v>
      </c>
      <c r="G24" s="15">
        <v>542</v>
      </c>
      <c r="H24" s="15">
        <v>235</v>
      </c>
    </row>
    <row r="25" s="3" customFormat="true" ht="20.1" customHeight="true" spans="1:8">
      <c r="A25" s="11"/>
      <c r="B25" s="14" t="s">
        <v>29</v>
      </c>
      <c r="C25" s="15">
        <f t="shared" si="2"/>
        <v>2573.4</v>
      </c>
      <c r="D25" s="15">
        <v>1424</v>
      </c>
      <c r="E25" s="15">
        <v>812</v>
      </c>
      <c r="F25" s="15">
        <v>195.4</v>
      </c>
      <c r="G25" s="15">
        <v>156</v>
      </c>
      <c r="H25" s="18">
        <v>954</v>
      </c>
    </row>
    <row r="26" s="3" customFormat="true" ht="20.1" customHeight="true" spans="1:8">
      <c r="A26" s="11"/>
      <c r="B26" s="14" t="s">
        <v>30</v>
      </c>
      <c r="C26" s="15">
        <f t="shared" si="2"/>
        <v>2461.7</v>
      </c>
      <c r="D26" s="15">
        <v>1550</v>
      </c>
      <c r="E26" s="15">
        <v>884</v>
      </c>
      <c r="F26" s="15">
        <v>122.7</v>
      </c>
      <c r="G26" s="15">
        <v>98</v>
      </c>
      <c r="H26" s="18">
        <v>789</v>
      </c>
    </row>
    <row r="27" s="3" customFormat="true" ht="20.1" customHeight="true" spans="1:8">
      <c r="A27" s="11"/>
      <c r="B27" s="14" t="s">
        <v>31</v>
      </c>
      <c r="C27" s="15">
        <f t="shared" si="2"/>
        <v>1148.6</v>
      </c>
      <c r="D27" s="15">
        <v>804</v>
      </c>
      <c r="E27" s="15">
        <v>459</v>
      </c>
      <c r="F27" s="15">
        <v>85.6</v>
      </c>
      <c r="G27" s="15">
        <v>68</v>
      </c>
      <c r="H27" s="18">
        <v>259</v>
      </c>
    </row>
    <row r="28" s="3" customFormat="true" ht="20.1" customHeight="true" spans="1:8">
      <c r="A28" s="11"/>
      <c r="B28" s="14" t="s">
        <v>32</v>
      </c>
      <c r="C28" s="15">
        <f t="shared" si="2"/>
        <v>1691.6</v>
      </c>
      <c r="D28" s="15">
        <v>967</v>
      </c>
      <c r="E28" s="15">
        <v>551</v>
      </c>
      <c r="F28" s="15">
        <v>177.6</v>
      </c>
      <c r="G28" s="15">
        <v>142</v>
      </c>
      <c r="H28" s="18">
        <v>547</v>
      </c>
    </row>
    <row r="29" s="3" customFormat="true" ht="20.1" customHeight="true" spans="1:8">
      <c r="A29" s="11"/>
      <c r="B29" s="14" t="s">
        <v>33</v>
      </c>
      <c r="C29" s="15">
        <f t="shared" si="2"/>
        <v>2143</v>
      </c>
      <c r="D29" s="15">
        <v>1303</v>
      </c>
      <c r="E29" s="15">
        <v>743</v>
      </c>
      <c r="F29" s="15">
        <v>229</v>
      </c>
      <c r="G29" s="15">
        <v>183</v>
      </c>
      <c r="H29" s="18">
        <v>611</v>
      </c>
    </row>
    <row r="30" s="3" customFormat="true" ht="20.1" customHeight="true" spans="1:8">
      <c r="A30" s="11"/>
      <c r="B30" s="14" t="s">
        <v>34</v>
      </c>
      <c r="C30" s="15">
        <f t="shared" si="2"/>
        <v>1874</v>
      </c>
      <c r="D30" s="15">
        <v>1181</v>
      </c>
      <c r="E30" s="15">
        <v>674</v>
      </c>
      <c r="F30" s="15">
        <v>127</v>
      </c>
      <c r="G30" s="15">
        <v>102</v>
      </c>
      <c r="H30" s="18">
        <v>566</v>
      </c>
    </row>
    <row r="31" s="3" customFormat="true" ht="20.1" customHeight="true" spans="1:8">
      <c r="A31" s="11"/>
      <c r="B31" s="14" t="s">
        <v>35</v>
      </c>
      <c r="C31" s="15">
        <f t="shared" si="2"/>
        <v>2296.4</v>
      </c>
      <c r="D31" s="15">
        <v>1397</v>
      </c>
      <c r="E31" s="15">
        <v>797</v>
      </c>
      <c r="F31" s="15">
        <v>235.4</v>
      </c>
      <c r="G31" s="15">
        <v>188</v>
      </c>
      <c r="H31" s="18">
        <v>664</v>
      </c>
    </row>
    <row r="32" s="3" customFormat="true" ht="20.1" customHeight="true" spans="1:8">
      <c r="A32" s="11" t="s">
        <v>36</v>
      </c>
      <c r="B32" s="13" t="s">
        <v>37</v>
      </c>
      <c r="C32" s="12">
        <f t="shared" si="2"/>
        <v>23091</v>
      </c>
      <c r="D32" s="12">
        <f t="shared" ref="D32:H32" si="6">SUM(D33:D42)</f>
        <v>16631</v>
      </c>
      <c r="E32" s="12">
        <v>9486</v>
      </c>
      <c r="F32" s="12">
        <f t="shared" si="6"/>
        <v>1265</v>
      </c>
      <c r="G32" s="12">
        <v>1013</v>
      </c>
      <c r="H32" s="12">
        <f t="shared" si="6"/>
        <v>5195</v>
      </c>
    </row>
    <row r="33" s="3" customFormat="true" ht="20.1" customHeight="true" spans="1:8">
      <c r="A33" s="11"/>
      <c r="B33" s="14" t="s">
        <v>12</v>
      </c>
      <c r="C33" s="15">
        <f t="shared" si="2"/>
        <v>14764</v>
      </c>
      <c r="D33" s="15">
        <v>14335</v>
      </c>
      <c r="E33" s="15">
        <v>8176</v>
      </c>
      <c r="F33" s="15">
        <v>217</v>
      </c>
      <c r="G33" s="15">
        <v>174</v>
      </c>
      <c r="H33" s="18">
        <v>212</v>
      </c>
    </row>
    <row r="34" s="3" customFormat="true" ht="20.1" customHeight="true" spans="1:8">
      <c r="A34" s="11"/>
      <c r="B34" s="14" t="s">
        <v>38</v>
      </c>
      <c r="C34" s="15">
        <f t="shared" si="2"/>
        <v>1446</v>
      </c>
      <c r="D34" s="15">
        <v>507</v>
      </c>
      <c r="E34" s="15">
        <v>289</v>
      </c>
      <c r="F34" s="15">
        <v>249</v>
      </c>
      <c r="G34" s="15">
        <v>199</v>
      </c>
      <c r="H34" s="18">
        <v>690</v>
      </c>
    </row>
    <row r="35" s="3" customFormat="true" ht="20.1" customHeight="true" spans="1:8">
      <c r="A35" s="11"/>
      <c r="B35" s="14" t="s">
        <v>39</v>
      </c>
      <c r="C35" s="15">
        <f t="shared" si="2"/>
        <v>807</v>
      </c>
      <c r="D35" s="15">
        <v>210</v>
      </c>
      <c r="E35" s="15">
        <v>120</v>
      </c>
      <c r="F35" s="15">
        <v>55</v>
      </c>
      <c r="G35" s="15">
        <v>44</v>
      </c>
      <c r="H35" s="18">
        <v>542</v>
      </c>
    </row>
    <row r="36" s="3" customFormat="true" ht="20.1" customHeight="true" spans="1:8">
      <c r="A36" s="11"/>
      <c r="B36" s="14" t="s">
        <v>40</v>
      </c>
      <c r="C36" s="15">
        <f t="shared" si="2"/>
        <v>1175</v>
      </c>
      <c r="D36" s="15">
        <v>302</v>
      </c>
      <c r="E36" s="15">
        <v>172</v>
      </c>
      <c r="F36" s="15">
        <v>123</v>
      </c>
      <c r="G36" s="15">
        <v>98</v>
      </c>
      <c r="H36" s="18">
        <v>750</v>
      </c>
    </row>
    <row r="37" s="3" customFormat="true" ht="20.1" customHeight="true" spans="1:8">
      <c r="A37" s="11"/>
      <c r="B37" s="14" t="s">
        <v>41</v>
      </c>
      <c r="C37" s="15">
        <f t="shared" si="2"/>
        <v>856</v>
      </c>
      <c r="D37" s="15">
        <v>252</v>
      </c>
      <c r="E37" s="15">
        <v>144</v>
      </c>
      <c r="F37" s="15">
        <v>181</v>
      </c>
      <c r="G37" s="15">
        <v>145</v>
      </c>
      <c r="H37" s="18">
        <v>423</v>
      </c>
    </row>
    <row r="38" s="3" customFormat="true" ht="20.1" customHeight="true" spans="1:8">
      <c r="A38" s="11" t="s">
        <v>36</v>
      </c>
      <c r="B38" s="14" t="s">
        <v>42</v>
      </c>
      <c r="C38" s="15">
        <f t="shared" si="2"/>
        <v>904</v>
      </c>
      <c r="D38" s="15">
        <v>280</v>
      </c>
      <c r="E38" s="15">
        <v>160</v>
      </c>
      <c r="F38" s="15">
        <v>136</v>
      </c>
      <c r="G38" s="15">
        <v>109</v>
      </c>
      <c r="H38" s="18">
        <v>488</v>
      </c>
    </row>
    <row r="39" s="3" customFormat="true" ht="20.1" customHeight="true" spans="1:8">
      <c r="A39" s="11"/>
      <c r="B39" s="14" t="s">
        <v>43</v>
      </c>
      <c r="C39" s="15">
        <f t="shared" si="2"/>
        <v>822</v>
      </c>
      <c r="D39" s="15">
        <v>228</v>
      </c>
      <c r="E39" s="15">
        <v>130</v>
      </c>
      <c r="F39" s="15">
        <v>121</v>
      </c>
      <c r="G39" s="15">
        <v>97</v>
      </c>
      <c r="H39" s="18">
        <v>473</v>
      </c>
    </row>
    <row r="40" s="3" customFormat="true" ht="20.1" customHeight="true" spans="1:8">
      <c r="A40" s="11"/>
      <c r="B40" s="14" t="s">
        <v>44</v>
      </c>
      <c r="C40" s="15">
        <f t="shared" si="2"/>
        <v>895</v>
      </c>
      <c r="D40" s="15">
        <v>219</v>
      </c>
      <c r="E40" s="15">
        <v>125</v>
      </c>
      <c r="F40" s="15">
        <v>65</v>
      </c>
      <c r="G40" s="15">
        <v>52</v>
      </c>
      <c r="H40" s="18">
        <v>611</v>
      </c>
    </row>
    <row r="41" s="3" customFormat="true" ht="20.1" customHeight="true" spans="1:8">
      <c r="A41" s="11"/>
      <c r="B41" s="14" t="s">
        <v>45</v>
      </c>
      <c r="C41" s="15">
        <f t="shared" si="2"/>
        <v>690</v>
      </c>
      <c r="D41" s="15">
        <v>122</v>
      </c>
      <c r="E41" s="15">
        <v>70</v>
      </c>
      <c r="F41" s="15">
        <v>62</v>
      </c>
      <c r="G41" s="15">
        <v>50</v>
      </c>
      <c r="H41" s="18">
        <v>506</v>
      </c>
    </row>
    <row r="42" s="3" customFormat="true" ht="20.1" customHeight="true" spans="1:8">
      <c r="A42" s="11"/>
      <c r="B42" s="14" t="s">
        <v>46</v>
      </c>
      <c r="C42" s="15">
        <f t="shared" si="2"/>
        <v>732</v>
      </c>
      <c r="D42" s="15">
        <v>176</v>
      </c>
      <c r="E42" s="15">
        <v>100</v>
      </c>
      <c r="F42" s="15">
        <v>56</v>
      </c>
      <c r="G42" s="15">
        <v>45</v>
      </c>
      <c r="H42" s="18">
        <v>500</v>
      </c>
    </row>
    <row r="43" s="3" customFormat="true" ht="20.1" customHeight="true" spans="1:8">
      <c r="A43" s="11" t="s">
        <v>47</v>
      </c>
      <c r="B43" s="13" t="s">
        <v>48</v>
      </c>
      <c r="C43" s="12">
        <f t="shared" si="2"/>
        <v>20859</v>
      </c>
      <c r="D43" s="12">
        <f t="shared" ref="D43:H43" si="7">SUM(D44:D50)</f>
        <v>13328</v>
      </c>
      <c r="E43" s="12">
        <v>7602</v>
      </c>
      <c r="F43" s="12">
        <f t="shared" si="7"/>
        <v>2238</v>
      </c>
      <c r="G43" s="12">
        <v>1792</v>
      </c>
      <c r="H43" s="12">
        <f t="shared" si="7"/>
        <v>5293</v>
      </c>
    </row>
    <row r="44" s="3" customFormat="true" ht="20.1" customHeight="true" spans="1:8">
      <c r="A44" s="11"/>
      <c r="B44" s="14" t="s">
        <v>12</v>
      </c>
      <c r="C44" s="15">
        <f t="shared" si="2"/>
        <v>13037</v>
      </c>
      <c r="D44" s="15">
        <v>11387</v>
      </c>
      <c r="E44" s="15">
        <v>6494</v>
      </c>
      <c r="F44" s="15">
        <v>791</v>
      </c>
      <c r="G44" s="15">
        <v>633</v>
      </c>
      <c r="H44" s="15">
        <v>859</v>
      </c>
    </row>
    <row r="45" s="3" customFormat="true" ht="20.1" customHeight="true" spans="1:8">
      <c r="A45" s="11"/>
      <c r="B45" s="14" t="s">
        <v>49</v>
      </c>
      <c r="C45" s="15">
        <f t="shared" si="2"/>
        <v>1056</v>
      </c>
      <c r="D45" s="15">
        <v>338</v>
      </c>
      <c r="E45" s="15">
        <v>193</v>
      </c>
      <c r="F45" s="15">
        <v>162</v>
      </c>
      <c r="G45" s="15">
        <v>130</v>
      </c>
      <c r="H45" s="18">
        <v>556</v>
      </c>
    </row>
    <row r="46" s="3" customFormat="true" ht="20.1" customHeight="true" spans="1:8">
      <c r="A46" s="11"/>
      <c r="B46" s="14" t="s">
        <v>50</v>
      </c>
      <c r="C46" s="15">
        <f t="shared" si="2"/>
        <v>2023</v>
      </c>
      <c r="D46" s="15">
        <v>455</v>
      </c>
      <c r="E46" s="15">
        <v>259</v>
      </c>
      <c r="F46" s="15">
        <v>403</v>
      </c>
      <c r="G46" s="15">
        <v>322</v>
      </c>
      <c r="H46" s="18">
        <v>1165</v>
      </c>
    </row>
    <row r="47" s="3" customFormat="true" ht="20.1" customHeight="true" spans="1:8">
      <c r="A47" s="11"/>
      <c r="B47" s="14" t="s">
        <v>51</v>
      </c>
      <c r="C47" s="15">
        <f t="shared" si="2"/>
        <v>1338</v>
      </c>
      <c r="D47" s="15">
        <v>340</v>
      </c>
      <c r="E47" s="15">
        <v>194</v>
      </c>
      <c r="F47" s="15">
        <v>252</v>
      </c>
      <c r="G47" s="15">
        <v>202</v>
      </c>
      <c r="H47" s="18">
        <v>746</v>
      </c>
    </row>
    <row r="48" s="3" customFormat="true" ht="20.1" customHeight="true" spans="1:8">
      <c r="A48" s="11"/>
      <c r="B48" s="14" t="s">
        <v>52</v>
      </c>
      <c r="C48" s="15">
        <f t="shared" si="2"/>
        <v>965</v>
      </c>
      <c r="D48" s="15">
        <v>278</v>
      </c>
      <c r="E48" s="15">
        <v>159</v>
      </c>
      <c r="F48" s="15">
        <v>122</v>
      </c>
      <c r="G48" s="15">
        <v>98</v>
      </c>
      <c r="H48" s="18">
        <v>565</v>
      </c>
    </row>
    <row r="49" s="3" customFormat="true" ht="20.1" customHeight="true" spans="1:8">
      <c r="A49" s="11"/>
      <c r="B49" s="14" t="s">
        <v>53</v>
      </c>
      <c r="C49" s="15">
        <f t="shared" si="2"/>
        <v>1292</v>
      </c>
      <c r="D49" s="15">
        <v>338</v>
      </c>
      <c r="E49" s="15">
        <v>193</v>
      </c>
      <c r="F49" s="15">
        <v>291</v>
      </c>
      <c r="G49" s="15">
        <v>233</v>
      </c>
      <c r="H49" s="18">
        <v>663</v>
      </c>
    </row>
    <row r="50" s="3" customFormat="true" ht="20.1" customHeight="true" spans="1:8">
      <c r="A50" s="11"/>
      <c r="B50" s="14" t="s">
        <v>54</v>
      </c>
      <c r="C50" s="15">
        <f t="shared" si="2"/>
        <v>1148</v>
      </c>
      <c r="D50" s="15">
        <v>192</v>
      </c>
      <c r="E50" s="15">
        <v>110</v>
      </c>
      <c r="F50" s="15">
        <v>217</v>
      </c>
      <c r="G50" s="15">
        <v>174</v>
      </c>
      <c r="H50" s="18">
        <v>739</v>
      </c>
    </row>
    <row r="51" s="3" customFormat="true" ht="20.1" customHeight="true" spans="1:8">
      <c r="A51" s="11" t="s">
        <v>55</v>
      </c>
      <c r="B51" s="13" t="s">
        <v>56</v>
      </c>
      <c r="C51" s="12">
        <f t="shared" si="2"/>
        <v>22050</v>
      </c>
      <c r="D51" s="12">
        <f t="shared" ref="D51:H51" si="8">SUM(D52:D59)</f>
        <v>13399</v>
      </c>
      <c r="E51" s="12">
        <v>7642</v>
      </c>
      <c r="F51" s="12">
        <f t="shared" si="8"/>
        <v>2490</v>
      </c>
      <c r="G51" s="12">
        <v>1992</v>
      </c>
      <c r="H51" s="12">
        <f t="shared" si="8"/>
        <v>6161</v>
      </c>
    </row>
    <row r="52" s="3" customFormat="true" ht="20.1" customHeight="true" spans="1:8">
      <c r="A52" s="11"/>
      <c r="B52" s="14" t="s">
        <v>12</v>
      </c>
      <c r="C52" s="15">
        <f t="shared" si="2"/>
        <v>13315.03</v>
      </c>
      <c r="D52" s="15">
        <v>11190.32</v>
      </c>
      <c r="E52" s="15">
        <v>6382</v>
      </c>
      <c r="F52" s="15">
        <v>942.71</v>
      </c>
      <c r="G52" s="15">
        <v>754</v>
      </c>
      <c r="H52" s="15">
        <v>1182</v>
      </c>
    </row>
    <row r="53" s="3" customFormat="true" ht="20.1" customHeight="true" spans="1:8">
      <c r="A53" s="11"/>
      <c r="B53" s="16" t="s">
        <v>57</v>
      </c>
      <c r="C53" s="15">
        <f t="shared" si="2"/>
        <v>393.12</v>
      </c>
      <c r="D53" s="15">
        <v>179.19</v>
      </c>
      <c r="E53" s="15">
        <v>102</v>
      </c>
      <c r="F53" s="15">
        <v>101.93</v>
      </c>
      <c r="G53" s="15">
        <v>82</v>
      </c>
      <c r="H53" s="18">
        <v>112</v>
      </c>
    </row>
    <row r="54" s="3" customFormat="true" ht="20.1" customHeight="true" spans="1:8">
      <c r="A54" s="11"/>
      <c r="B54" s="16" t="s">
        <v>58</v>
      </c>
      <c r="C54" s="15">
        <f t="shared" si="2"/>
        <v>1013.48</v>
      </c>
      <c r="D54" s="15">
        <v>192.66</v>
      </c>
      <c r="E54" s="15">
        <v>110</v>
      </c>
      <c r="F54" s="15">
        <v>195.82</v>
      </c>
      <c r="G54" s="15">
        <v>157</v>
      </c>
      <c r="H54" s="18">
        <v>625</v>
      </c>
    </row>
    <row r="55" s="3" customFormat="true" ht="20.1" customHeight="true" spans="1:8">
      <c r="A55" s="11"/>
      <c r="B55" s="16" t="s">
        <v>59</v>
      </c>
      <c r="C55" s="15">
        <f t="shared" si="2"/>
        <v>1232.5</v>
      </c>
      <c r="D55" s="15">
        <v>347.66</v>
      </c>
      <c r="E55" s="15">
        <v>198</v>
      </c>
      <c r="F55" s="15">
        <v>189.84</v>
      </c>
      <c r="G55" s="15">
        <v>152</v>
      </c>
      <c r="H55" s="18">
        <v>695</v>
      </c>
    </row>
    <row r="56" s="3" customFormat="true" ht="20.1" customHeight="true" spans="1:8">
      <c r="A56" s="11"/>
      <c r="B56" s="16" t="s">
        <v>60</v>
      </c>
      <c r="C56" s="15">
        <f t="shared" si="2"/>
        <v>1536.98</v>
      </c>
      <c r="D56" s="15">
        <v>404.49</v>
      </c>
      <c r="E56" s="15">
        <v>231</v>
      </c>
      <c r="F56" s="15">
        <v>370.49</v>
      </c>
      <c r="G56" s="15">
        <v>296</v>
      </c>
      <c r="H56" s="18">
        <v>762</v>
      </c>
    </row>
    <row r="57" s="3" customFormat="true" ht="20.1" customHeight="true" spans="1:8">
      <c r="A57" s="11"/>
      <c r="B57" s="16" t="s">
        <v>61</v>
      </c>
      <c r="C57" s="15">
        <f t="shared" si="2"/>
        <v>1074.08</v>
      </c>
      <c r="D57" s="15">
        <v>266.63</v>
      </c>
      <c r="E57" s="15">
        <v>152</v>
      </c>
      <c r="F57" s="15">
        <v>195.45</v>
      </c>
      <c r="G57" s="15">
        <v>156</v>
      </c>
      <c r="H57" s="18">
        <v>612</v>
      </c>
    </row>
    <row r="58" s="3" customFormat="true" ht="20.1" customHeight="true" spans="1:8">
      <c r="A58" s="11"/>
      <c r="B58" s="16" t="s">
        <v>62</v>
      </c>
      <c r="C58" s="15">
        <f t="shared" si="2"/>
        <v>1941.92</v>
      </c>
      <c r="D58" s="15">
        <v>481.71</v>
      </c>
      <c r="E58" s="15">
        <v>275</v>
      </c>
      <c r="F58" s="15">
        <v>314.21</v>
      </c>
      <c r="G58" s="15">
        <v>251</v>
      </c>
      <c r="H58" s="18">
        <v>1146</v>
      </c>
    </row>
    <row r="59" s="3" customFormat="true" ht="20.1" customHeight="true" spans="1:8">
      <c r="A59" s="11"/>
      <c r="B59" s="16" t="s">
        <v>63</v>
      </c>
      <c r="C59" s="15">
        <f t="shared" si="2"/>
        <v>1542.89</v>
      </c>
      <c r="D59" s="15">
        <v>336.34</v>
      </c>
      <c r="E59" s="15">
        <v>192</v>
      </c>
      <c r="F59" s="15">
        <v>179.55</v>
      </c>
      <c r="G59" s="15">
        <v>144</v>
      </c>
      <c r="H59" s="18">
        <v>1027</v>
      </c>
    </row>
    <row r="60" s="3" customFormat="true" ht="20.1" customHeight="true" spans="1:8">
      <c r="A60" s="11" t="s">
        <v>64</v>
      </c>
      <c r="B60" s="13" t="s">
        <v>65</v>
      </c>
      <c r="C60" s="12">
        <f t="shared" si="2"/>
        <v>8490</v>
      </c>
      <c r="D60" s="12">
        <f t="shared" ref="D60:H60" si="9">SUM(D61:D63)</f>
        <v>5576</v>
      </c>
      <c r="E60" s="12">
        <v>3180</v>
      </c>
      <c r="F60" s="12">
        <f t="shared" si="9"/>
        <v>457</v>
      </c>
      <c r="G60" s="12">
        <v>366</v>
      </c>
      <c r="H60" s="12">
        <f t="shared" si="9"/>
        <v>2457</v>
      </c>
    </row>
    <row r="61" s="3" customFormat="true" ht="20.1" customHeight="true" spans="1:8">
      <c r="A61" s="11"/>
      <c r="B61" s="14" t="s">
        <v>12</v>
      </c>
      <c r="C61" s="15">
        <f t="shared" si="2"/>
        <v>4926</v>
      </c>
      <c r="D61" s="15">
        <v>3928</v>
      </c>
      <c r="E61" s="15">
        <v>2240</v>
      </c>
      <c r="F61" s="15">
        <v>292</v>
      </c>
      <c r="G61" s="15">
        <v>234</v>
      </c>
      <c r="H61" s="15">
        <v>706</v>
      </c>
    </row>
    <row r="62" s="3" customFormat="true" ht="20.1" customHeight="true" spans="1:8">
      <c r="A62" s="11"/>
      <c r="B62" s="14" t="s">
        <v>66</v>
      </c>
      <c r="C62" s="15">
        <f t="shared" si="2"/>
        <v>2082</v>
      </c>
      <c r="D62" s="15">
        <v>996</v>
      </c>
      <c r="E62" s="15">
        <v>568</v>
      </c>
      <c r="F62" s="15">
        <v>147</v>
      </c>
      <c r="G62" s="15">
        <v>118</v>
      </c>
      <c r="H62" s="18">
        <v>939</v>
      </c>
    </row>
    <row r="63" s="3" customFormat="true" ht="20.1" customHeight="true" spans="1:8">
      <c r="A63" s="11"/>
      <c r="B63" s="14" t="s">
        <v>67</v>
      </c>
      <c r="C63" s="15">
        <f t="shared" si="2"/>
        <v>1482</v>
      </c>
      <c r="D63" s="15">
        <v>652</v>
      </c>
      <c r="E63" s="15">
        <v>372</v>
      </c>
      <c r="F63" s="15">
        <v>18</v>
      </c>
      <c r="G63" s="15">
        <v>14</v>
      </c>
      <c r="H63" s="18">
        <v>812</v>
      </c>
    </row>
    <row r="64" s="3" customFormat="true" ht="20.1" customHeight="true" spans="1:8">
      <c r="A64" s="11" t="s">
        <v>68</v>
      </c>
      <c r="B64" s="13" t="s">
        <v>69</v>
      </c>
      <c r="C64" s="12">
        <f t="shared" si="2"/>
        <v>14572</v>
      </c>
      <c r="D64" s="12">
        <f t="shared" ref="D64:H64" si="10">SUM(D65:D69)</f>
        <v>9203</v>
      </c>
      <c r="E64" s="12">
        <v>5249</v>
      </c>
      <c r="F64" s="12">
        <f t="shared" si="10"/>
        <v>875</v>
      </c>
      <c r="G64" s="12">
        <v>701</v>
      </c>
      <c r="H64" s="12">
        <f t="shared" si="10"/>
        <v>4494</v>
      </c>
    </row>
    <row r="65" s="3" customFormat="true" ht="20.1" customHeight="true" spans="1:8">
      <c r="A65" s="11"/>
      <c r="B65" s="14" t="s">
        <v>12</v>
      </c>
      <c r="C65" s="15">
        <f t="shared" si="2"/>
        <v>9287.53</v>
      </c>
      <c r="D65" s="15">
        <v>7962.37</v>
      </c>
      <c r="E65" s="15">
        <v>4541</v>
      </c>
      <c r="F65" s="15">
        <v>232.16</v>
      </c>
      <c r="G65" s="15">
        <v>186</v>
      </c>
      <c r="H65" s="15">
        <v>1093</v>
      </c>
    </row>
    <row r="66" s="3" customFormat="true" ht="20.1" customHeight="true" spans="1:8">
      <c r="A66" s="11"/>
      <c r="B66" s="14" t="s">
        <v>70</v>
      </c>
      <c r="C66" s="15">
        <f t="shared" si="2"/>
        <v>1173.96</v>
      </c>
      <c r="D66" s="15">
        <v>330.83</v>
      </c>
      <c r="E66" s="15">
        <v>189</v>
      </c>
      <c r="F66" s="15">
        <v>168.13</v>
      </c>
      <c r="G66" s="15">
        <v>135</v>
      </c>
      <c r="H66" s="18">
        <v>675</v>
      </c>
    </row>
    <row r="67" s="3" customFormat="true" ht="20.1" customHeight="true" spans="1:8">
      <c r="A67" s="11"/>
      <c r="B67" s="14" t="s">
        <v>71</v>
      </c>
      <c r="C67" s="15">
        <f t="shared" si="2"/>
        <v>866.73</v>
      </c>
      <c r="D67" s="15">
        <v>237.13</v>
      </c>
      <c r="E67" s="15">
        <v>135</v>
      </c>
      <c r="F67" s="15">
        <v>188.6</v>
      </c>
      <c r="G67" s="15">
        <v>151</v>
      </c>
      <c r="H67" s="18">
        <v>441</v>
      </c>
    </row>
    <row r="68" s="3" customFormat="true" ht="20.1" customHeight="true" spans="1:8">
      <c r="A68" s="11"/>
      <c r="B68" s="14" t="s">
        <v>72</v>
      </c>
      <c r="C68" s="15">
        <f t="shared" si="2"/>
        <v>1142.09</v>
      </c>
      <c r="D68" s="15">
        <v>279.93</v>
      </c>
      <c r="E68" s="15">
        <v>160</v>
      </c>
      <c r="F68" s="15">
        <v>177.16</v>
      </c>
      <c r="G68" s="15">
        <v>142</v>
      </c>
      <c r="H68" s="18">
        <v>685</v>
      </c>
    </row>
    <row r="69" s="3" customFormat="true" ht="20.1" customHeight="true" spans="1:8">
      <c r="A69" s="11"/>
      <c r="B69" s="14" t="s">
        <v>73</v>
      </c>
      <c r="C69" s="15">
        <f t="shared" si="2"/>
        <v>2101.69</v>
      </c>
      <c r="D69" s="15">
        <v>392.74</v>
      </c>
      <c r="E69" s="15">
        <v>224</v>
      </c>
      <c r="F69" s="15">
        <v>108.95</v>
      </c>
      <c r="G69" s="15">
        <v>87</v>
      </c>
      <c r="H69" s="18">
        <v>1600</v>
      </c>
    </row>
    <row r="70" s="3" customFormat="true" ht="20.1" customHeight="true" spans="1:8">
      <c r="A70" s="11" t="s">
        <v>74</v>
      </c>
      <c r="B70" s="13" t="s">
        <v>75</v>
      </c>
      <c r="C70" s="12">
        <f t="shared" si="2"/>
        <v>20197</v>
      </c>
      <c r="D70" s="12">
        <f t="shared" ref="D70:H70" si="11">SUM(D71:D80)</f>
        <v>13574</v>
      </c>
      <c r="E70" s="12">
        <v>7740</v>
      </c>
      <c r="F70" s="12">
        <f t="shared" si="11"/>
        <v>1430</v>
      </c>
      <c r="G70" s="12">
        <v>1144</v>
      </c>
      <c r="H70" s="12">
        <f t="shared" si="11"/>
        <v>5193</v>
      </c>
    </row>
    <row r="71" s="3" customFormat="true" ht="20.1" customHeight="true" spans="1:8">
      <c r="A71" s="11"/>
      <c r="B71" s="14" t="s">
        <v>12</v>
      </c>
      <c r="C71" s="15">
        <f t="shared" si="2"/>
        <v>7756.88</v>
      </c>
      <c r="D71" s="15">
        <v>6069.26</v>
      </c>
      <c r="E71" s="15">
        <v>3461</v>
      </c>
      <c r="F71" s="15">
        <f>621.62+5</f>
        <v>626.62</v>
      </c>
      <c r="G71" s="15">
        <v>501</v>
      </c>
      <c r="H71" s="15">
        <v>1061</v>
      </c>
    </row>
    <row r="72" s="3" customFormat="true" ht="20.1" customHeight="true" spans="1:8">
      <c r="A72" s="11"/>
      <c r="B72" s="14" t="s">
        <v>76</v>
      </c>
      <c r="C72" s="15">
        <f t="shared" ref="C72:C112" si="12">D72+F72+H72</f>
        <v>1455.38</v>
      </c>
      <c r="D72" s="15">
        <v>926.65</v>
      </c>
      <c r="E72" s="15">
        <v>528</v>
      </c>
      <c r="F72" s="15">
        <v>79.73</v>
      </c>
      <c r="G72" s="15">
        <v>64</v>
      </c>
      <c r="H72" s="18">
        <v>449</v>
      </c>
    </row>
    <row r="73" s="3" customFormat="true" ht="20.1" customHeight="true" spans="1:8">
      <c r="A73" s="11"/>
      <c r="B73" s="14" t="s">
        <v>77</v>
      </c>
      <c r="C73" s="15">
        <f t="shared" si="12"/>
        <v>1761.85</v>
      </c>
      <c r="D73" s="15">
        <v>984.21</v>
      </c>
      <c r="E73" s="15">
        <v>561</v>
      </c>
      <c r="F73" s="15">
        <v>115.64</v>
      </c>
      <c r="G73" s="15">
        <v>93</v>
      </c>
      <c r="H73" s="18">
        <v>662</v>
      </c>
    </row>
    <row r="74" s="3" customFormat="true" ht="20.1" customHeight="true" spans="1:8">
      <c r="A74" s="11"/>
      <c r="B74" s="14" t="s">
        <v>78</v>
      </c>
      <c r="C74" s="15">
        <f t="shared" si="12"/>
        <v>1765.96</v>
      </c>
      <c r="D74" s="15">
        <v>990.86</v>
      </c>
      <c r="E74" s="15">
        <v>565</v>
      </c>
      <c r="F74" s="15">
        <v>111.1</v>
      </c>
      <c r="G74" s="15">
        <v>89</v>
      </c>
      <c r="H74" s="18">
        <v>664</v>
      </c>
    </row>
    <row r="75" s="3" customFormat="true" ht="20.1" customHeight="true" spans="1:8">
      <c r="A75" s="11"/>
      <c r="B75" s="14" t="s">
        <v>79</v>
      </c>
      <c r="C75" s="15">
        <f t="shared" si="12"/>
        <v>851.66</v>
      </c>
      <c r="D75" s="15">
        <v>518.83</v>
      </c>
      <c r="E75" s="15">
        <v>296</v>
      </c>
      <c r="F75" s="15">
        <f>85.83-5</f>
        <v>80.83</v>
      </c>
      <c r="G75" s="15">
        <v>65</v>
      </c>
      <c r="H75" s="18">
        <v>252</v>
      </c>
    </row>
    <row r="76" s="3" customFormat="true" ht="20.1" customHeight="true" spans="1:8">
      <c r="A76" s="11"/>
      <c r="B76" s="14" t="s">
        <v>80</v>
      </c>
      <c r="C76" s="15">
        <f t="shared" si="12"/>
        <v>1469.16</v>
      </c>
      <c r="D76" s="15">
        <v>915.81</v>
      </c>
      <c r="E76" s="15">
        <v>522</v>
      </c>
      <c r="F76" s="15">
        <v>87.35</v>
      </c>
      <c r="G76" s="15">
        <v>70</v>
      </c>
      <c r="H76" s="18">
        <v>466</v>
      </c>
    </row>
    <row r="77" s="3" customFormat="true" ht="20.1" customHeight="true" spans="1:8">
      <c r="A77" s="11"/>
      <c r="B77" s="14" t="s">
        <v>81</v>
      </c>
      <c r="C77" s="15">
        <f t="shared" si="12"/>
        <v>1280.85</v>
      </c>
      <c r="D77" s="15">
        <v>850.75</v>
      </c>
      <c r="E77" s="15">
        <v>485</v>
      </c>
      <c r="F77" s="15">
        <v>93.1</v>
      </c>
      <c r="G77" s="15">
        <v>74</v>
      </c>
      <c r="H77" s="18">
        <v>337</v>
      </c>
    </row>
    <row r="78" s="3" customFormat="true" ht="20.1" customHeight="true" spans="1:8">
      <c r="A78" s="11"/>
      <c r="B78" s="14" t="s">
        <v>82</v>
      </c>
      <c r="C78" s="15">
        <f t="shared" si="12"/>
        <v>976.84</v>
      </c>
      <c r="D78" s="15">
        <v>594.37</v>
      </c>
      <c r="E78" s="15">
        <v>339</v>
      </c>
      <c r="F78" s="15">
        <v>66.47</v>
      </c>
      <c r="G78" s="15">
        <v>53</v>
      </c>
      <c r="H78" s="18">
        <v>316</v>
      </c>
    </row>
    <row r="79" s="3" customFormat="true" ht="20.1" customHeight="true" spans="1:8">
      <c r="A79" s="11"/>
      <c r="B79" s="14" t="s">
        <v>83</v>
      </c>
      <c r="C79" s="15">
        <f t="shared" si="12"/>
        <v>998.05</v>
      </c>
      <c r="D79" s="15">
        <v>569.07</v>
      </c>
      <c r="E79" s="15">
        <v>325</v>
      </c>
      <c r="F79" s="15">
        <v>60.98</v>
      </c>
      <c r="G79" s="15">
        <v>48</v>
      </c>
      <c r="H79" s="18">
        <v>368</v>
      </c>
    </row>
    <row r="80" s="3" customFormat="true" ht="20.1" customHeight="true" spans="1:8">
      <c r="A80" s="11"/>
      <c r="B80" s="14" t="s">
        <v>84</v>
      </c>
      <c r="C80" s="15">
        <f t="shared" si="12"/>
        <v>1880.37</v>
      </c>
      <c r="D80" s="15">
        <v>1154.19</v>
      </c>
      <c r="E80" s="15">
        <v>658</v>
      </c>
      <c r="F80" s="15">
        <v>108.18</v>
      </c>
      <c r="G80" s="15">
        <v>87</v>
      </c>
      <c r="H80" s="18">
        <v>618</v>
      </c>
    </row>
    <row r="81" s="3" customFormat="true" ht="20.1" customHeight="true" spans="1:8">
      <c r="A81" s="11" t="s">
        <v>85</v>
      </c>
      <c r="B81" s="13" t="s">
        <v>86</v>
      </c>
      <c r="C81" s="12">
        <f t="shared" si="12"/>
        <v>19380</v>
      </c>
      <c r="D81" s="12">
        <f t="shared" ref="D81:H81" si="13">SUM(D82:D91)</f>
        <v>13743</v>
      </c>
      <c r="E81" s="12">
        <v>7838</v>
      </c>
      <c r="F81" s="12">
        <f t="shared" si="13"/>
        <v>876</v>
      </c>
      <c r="G81" s="12">
        <v>701</v>
      </c>
      <c r="H81" s="12">
        <f t="shared" si="13"/>
        <v>4761</v>
      </c>
    </row>
    <row r="82" s="3" customFormat="true" ht="20.1" customHeight="true" spans="1:8">
      <c r="A82" s="11"/>
      <c r="B82" s="14" t="s">
        <v>12</v>
      </c>
      <c r="C82" s="15">
        <f t="shared" si="12"/>
        <v>6180.36</v>
      </c>
      <c r="D82" s="15">
        <v>5245.42</v>
      </c>
      <c r="E82" s="15">
        <v>2992</v>
      </c>
      <c r="F82" s="15">
        <v>284.94</v>
      </c>
      <c r="G82" s="15">
        <v>228</v>
      </c>
      <c r="H82" s="15">
        <v>650</v>
      </c>
    </row>
    <row r="83" s="3" customFormat="true" ht="20.1" customHeight="true" spans="1:8">
      <c r="A83" s="11"/>
      <c r="B83" s="19" t="s">
        <v>87</v>
      </c>
      <c r="C83" s="15">
        <f t="shared" si="12"/>
        <v>1514.12</v>
      </c>
      <c r="D83" s="15">
        <v>829.56</v>
      </c>
      <c r="E83" s="15">
        <v>473</v>
      </c>
      <c r="F83" s="15">
        <v>69.56</v>
      </c>
      <c r="G83" s="15">
        <v>56</v>
      </c>
      <c r="H83" s="18">
        <v>615</v>
      </c>
    </row>
    <row r="84" s="3" customFormat="true" ht="20.1" customHeight="true" spans="1:8">
      <c r="A84" s="11"/>
      <c r="B84" s="19" t="s">
        <v>88</v>
      </c>
      <c r="C84" s="15">
        <f t="shared" si="12"/>
        <v>2034.03</v>
      </c>
      <c r="D84" s="15">
        <v>1308.84</v>
      </c>
      <c r="E84" s="15">
        <v>746</v>
      </c>
      <c r="F84" s="15">
        <v>68.19</v>
      </c>
      <c r="G84" s="15">
        <v>55</v>
      </c>
      <c r="H84" s="18">
        <v>657</v>
      </c>
    </row>
    <row r="85" s="3" customFormat="true" ht="20.1" customHeight="true" spans="1:8">
      <c r="A85" s="11"/>
      <c r="B85" s="19" t="s">
        <v>89</v>
      </c>
      <c r="C85" s="15">
        <f t="shared" si="12"/>
        <v>1622.67</v>
      </c>
      <c r="D85" s="15">
        <v>1090.99</v>
      </c>
      <c r="E85" s="15">
        <v>622</v>
      </c>
      <c r="F85" s="15">
        <v>58.68</v>
      </c>
      <c r="G85" s="15">
        <v>47</v>
      </c>
      <c r="H85" s="18">
        <v>473</v>
      </c>
    </row>
    <row r="86" s="3" customFormat="true" ht="20.1" customHeight="true" spans="1:8">
      <c r="A86" s="11"/>
      <c r="B86" s="19" t="s">
        <v>90</v>
      </c>
      <c r="C86" s="15">
        <f t="shared" si="12"/>
        <v>2100.15</v>
      </c>
      <c r="D86" s="15">
        <v>1403.85</v>
      </c>
      <c r="E86" s="15">
        <v>801</v>
      </c>
      <c r="F86" s="15">
        <v>105.3</v>
      </c>
      <c r="G86" s="15">
        <v>84</v>
      </c>
      <c r="H86" s="18">
        <v>591</v>
      </c>
    </row>
    <row r="87" s="3" customFormat="true" ht="20.1" customHeight="true" spans="1:8">
      <c r="A87" s="11"/>
      <c r="B87" s="19" t="s">
        <v>91</v>
      </c>
      <c r="C87" s="15">
        <f t="shared" si="12"/>
        <v>1154.56</v>
      </c>
      <c r="D87" s="15">
        <v>862.65</v>
      </c>
      <c r="E87" s="15">
        <v>492</v>
      </c>
      <c r="F87" s="15">
        <v>72.91</v>
      </c>
      <c r="G87" s="15">
        <v>58</v>
      </c>
      <c r="H87" s="18">
        <v>219</v>
      </c>
    </row>
    <row r="88" s="3" customFormat="true" ht="20.1" customHeight="true" spans="1:8">
      <c r="A88" s="11"/>
      <c r="B88" s="19" t="s">
        <v>92</v>
      </c>
      <c r="C88" s="15">
        <f t="shared" si="12"/>
        <v>1157.77</v>
      </c>
      <c r="D88" s="15">
        <v>799.66</v>
      </c>
      <c r="E88" s="15">
        <v>456</v>
      </c>
      <c r="F88" s="15">
        <v>47.11</v>
      </c>
      <c r="G88" s="15">
        <v>38</v>
      </c>
      <c r="H88" s="18">
        <v>311</v>
      </c>
    </row>
    <row r="89" s="3" customFormat="true" ht="20.1" customHeight="true" spans="1:8">
      <c r="A89" s="11"/>
      <c r="B89" s="19" t="s">
        <v>93</v>
      </c>
      <c r="C89" s="15">
        <f t="shared" si="12"/>
        <v>1505.87</v>
      </c>
      <c r="D89" s="15">
        <v>821.02</v>
      </c>
      <c r="E89" s="15">
        <v>468</v>
      </c>
      <c r="F89" s="15">
        <v>71.85</v>
      </c>
      <c r="G89" s="15">
        <v>57</v>
      </c>
      <c r="H89" s="18">
        <v>613</v>
      </c>
    </row>
    <row r="90" s="3" customFormat="true" ht="20.1" customHeight="true" spans="1:8">
      <c r="A90" s="11"/>
      <c r="B90" s="19" t="s">
        <v>94</v>
      </c>
      <c r="C90" s="15">
        <f t="shared" si="12"/>
        <v>1046.05</v>
      </c>
      <c r="D90" s="15">
        <v>695.84</v>
      </c>
      <c r="E90" s="15">
        <v>397</v>
      </c>
      <c r="F90" s="15">
        <v>46.21</v>
      </c>
      <c r="G90" s="15">
        <v>37</v>
      </c>
      <c r="H90" s="18">
        <v>304</v>
      </c>
    </row>
    <row r="91" s="3" customFormat="true" ht="20.1" customHeight="true" spans="1:8">
      <c r="A91" s="11"/>
      <c r="B91" s="19" t="s">
        <v>95</v>
      </c>
      <c r="C91" s="15">
        <f t="shared" si="12"/>
        <v>1064.42</v>
      </c>
      <c r="D91" s="15">
        <v>685.17</v>
      </c>
      <c r="E91" s="15">
        <v>391</v>
      </c>
      <c r="F91" s="15">
        <v>51.25</v>
      </c>
      <c r="G91" s="15">
        <v>41</v>
      </c>
      <c r="H91" s="18">
        <v>328</v>
      </c>
    </row>
    <row r="92" s="3" customFormat="true" ht="20.1" customHeight="true" spans="1:8">
      <c r="A92" s="11" t="s">
        <v>96</v>
      </c>
      <c r="B92" s="13" t="s">
        <v>97</v>
      </c>
      <c r="C92" s="12">
        <f t="shared" si="12"/>
        <v>13463</v>
      </c>
      <c r="D92" s="12">
        <f t="shared" ref="D92:H92" si="14">SUM(D93:D97)</f>
        <v>7582</v>
      </c>
      <c r="E92" s="12">
        <v>4325</v>
      </c>
      <c r="F92" s="12">
        <f t="shared" si="14"/>
        <v>1752</v>
      </c>
      <c r="G92" s="12">
        <v>1402</v>
      </c>
      <c r="H92" s="12">
        <f t="shared" si="14"/>
        <v>4129</v>
      </c>
    </row>
    <row r="93" s="3" customFormat="true" ht="20.1" customHeight="true" spans="1:8">
      <c r="A93" s="11"/>
      <c r="B93" s="14" t="s">
        <v>12</v>
      </c>
      <c r="C93" s="15">
        <f t="shared" si="12"/>
        <v>7117</v>
      </c>
      <c r="D93" s="15">
        <v>6065</v>
      </c>
      <c r="E93" s="15">
        <v>3459</v>
      </c>
      <c r="F93" s="15">
        <v>656</v>
      </c>
      <c r="G93" s="15">
        <v>525</v>
      </c>
      <c r="H93" s="15">
        <v>396</v>
      </c>
    </row>
    <row r="94" s="3" customFormat="true" ht="20.1" customHeight="true" spans="1:8">
      <c r="A94" s="11"/>
      <c r="B94" s="14" t="s">
        <v>98</v>
      </c>
      <c r="C94" s="15">
        <f t="shared" si="12"/>
        <v>1655</v>
      </c>
      <c r="D94" s="15">
        <v>426</v>
      </c>
      <c r="E94" s="15">
        <v>243</v>
      </c>
      <c r="F94" s="15">
        <v>277</v>
      </c>
      <c r="G94" s="15">
        <v>222</v>
      </c>
      <c r="H94" s="18">
        <v>952</v>
      </c>
    </row>
    <row r="95" s="3" customFormat="true" ht="20.1" customHeight="true" spans="1:8">
      <c r="A95" s="11"/>
      <c r="B95" s="14" t="s">
        <v>99</v>
      </c>
      <c r="C95" s="15">
        <f t="shared" si="12"/>
        <v>745</v>
      </c>
      <c r="D95" s="15">
        <v>294</v>
      </c>
      <c r="E95" s="15">
        <v>168</v>
      </c>
      <c r="F95" s="15">
        <v>163</v>
      </c>
      <c r="G95" s="15">
        <v>130</v>
      </c>
      <c r="H95" s="18">
        <v>288</v>
      </c>
    </row>
    <row r="96" s="3" customFormat="true" ht="20.1" customHeight="true" spans="1:8">
      <c r="A96" s="11"/>
      <c r="B96" s="14" t="s">
        <v>100</v>
      </c>
      <c r="C96" s="15">
        <f t="shared" si="12"/>
        <v>1671</v>
      </c>
      <c r="D96" s="15">
        <v>368</v>
      </c>
      <c r="E96" s="15">
        <v>210</v>
      </c>
      <c r="F96" s="15">
        <v>371</v>
      </c>
      <c r="G96" s="15">
        <v>297</v>
      </c>
      <c r="H96" s="18">
        <v>932</v>
      </c>
    </row>
    <row r="97" s="3" customFormat="true" ht="20.1" customHeight="true" spans="1:8">
      <c r="A97" s="11"/>
      <c r="B97" s="14" t="s">
        <v>101</v>
      </c>
      <c r="C97" s="15">
        <f t="shared" si="12"/>
        <v>2275</v>
      </c>
      <c r="D97" s="15">
        <v>429</v>
      </c>
      <c r="E97" s="15">
        <v>245</v>
      </c>
      <c r="F97" s="15">
        <v>285</v>
      </c>
      <c r="G97" s="15">
        <v>228</v>
      </c>
      <c r="H97" s="18">
        <v>1561</v>
      </c>
    </row>
    <row r="98" s="3" customFormat="true" ht="20.1" customHeight="true" spans="1:8">
      <c r="A98" s="11" t="s">
        <v>102</v>
      </c>
      <c r="B98" s="13" t="s">
        <v>103</v>
      </c>
      <c r="C98" s="12">
        <f t="shared" si="12"/>
        <v>21031</v>
      </c>
      <c r="D98" s="12">
        <f t="shared" ref="D98:H98" si="15">SUM(D99:D111)</f>
        <v>13447</v>
      </c>
      <c r="E98" s="12">
        <v>7668</v>
      </c>
      <c r="F98" s="12">
        <f t="shared" si="15"/>
        <v>1158</v>
      </c>
      <c r="G98" s="12">
        <v>924</v>
      </c>
      <c r="H98" s="12">
        <f t="shared" si="15"/>
        <v>6426</v>
      </c>
    </row>
    <row r="99" s="3" customFormat="true" ht="20.1" customHeight="true" spans="1:8">
      <c r="A99" s="11"/>
      <c r="B99" s="14" t="s">
        <v>12</v>
      </c>
      <c r="C99" s="15">
        <f t="shared" si="12"/>
        <v>10713</v>
      </c>
      <c r="D99" s="15">
        <v>9955</v>
      </c>
      <c r="E99" s="15">
        <v>5678</v>
      </c>
      <c r="F99" s="15">
        <v>623</v>
      </c>
      <c r="G99" s="15">
        <v>498</v>
      </c>
      <c r="H99" s="15">
        <v>135</v>
      </c>
    </row>
    <row r="100" s="3" customFormat="true" ht="20.1" customHeight="true" spans="1:8">
      <c r="A100" s="11"/>
      <c r="B100" s="20" t="s">
        <v>104</v>
      </c>
      <c r="C100" s="15">
        <f t="shared" si="12"/>
        <v>1619</v>
      </c>
      <c r="D100" s="15">
        <v>487</v>
      </c>
      <c r="E100" s="15">
        <v>278</v>
      </c>
      <c r="F100" s="15">
        <v>44</v>
      </c>
      <c r="G100" s="15">
        <v>35</v>
      </c>
      <c r="H100" s="18">
        <v>1088</v>
      </c>
    </row>
    <row r="101" s="3" customFormat="true" ht="20.1" customHeight="true" spans="1:8">
      <c r="A101" s="11"/>
      <c r="B101" s="21" t="s">
        <v>105</v>
      </c>
      <c r="C101" s="15">
        <f t="shared" si="12"/>
        <v>1073</v>
      </c>
      <c r="D101" s="15">
        <v>439</v>
      </c>
      <c r="E101" s="15">
        <v>250</v>
      </c>
      <c r="F101" s="15">
        <v>48</v>
      </c>
      <c r="G101" s="15">
        <v>38</v>
      </c>
      <c r="H101" s="18">
        <v>586</v>
      </c>
    </row>
    <row r="102" s="3" customFormat="true" ht="20.1" customHeight="true" spans="1:8">
      <c r="A102" s="11" t="s">
        <v>102</v>
      </c>
      <c r="B102" s="20" t="s">
        <v>106</v>
      </c>
      <c r="C102" s="15">
        <f t="shared" si="12"/>
        <v>1378</v>
      </c>
      <c r="D102" s="15">
        <v>466</v>
      </c>
      <c r="E102" s="15">
        <v>266</v>
      </c>
      <c r="F102" s="15">
        <v>58</v>
      </c>
      <c r="G102" s="15">
        <v>46</v>
      </c>
      <c r="H102" s="18">
        <v>854</v>
      </c>
    </row>
    <row r="103" s="3" customFormat="true" ht="20.1" customHeight="true" spans="1:8">
      <c r="A103" s="11"/>
      <c r="B103" s="21" t="s">
        <v>107</v>
      </c>
      <c r="C103" s="15">
        <f t="shared" si="12"/>
        <v>719</v>
      </c>
      <c r="D103" s="15">
        <v>225</v>
      </c>
      <c r="E103" s="15">
        <v>128</v>
      </c>
      <c r="F103" s="15">
        <v>40</v>
      </c>
      <c r="G103" s="15">
        <v>32</v>
      </c>
      <c r="H103" s="18">
        <v>454</v>
      </c>
    </row>
    <row r="104" s="3" customFormat="true" ht="20.1" customHeight="true" spans="1:8">
      <c r="A104" s="11"/>
      <c r="B104" s="20" t="s">
        <v>108</v>
      </c>
      <c r="C104" s="15">
        <f t="shared" si="12"/>
        <v>674</v>
      </c>
      <c r="D104" s="15">
        <v>170</v>
      </c>
      <c r="E104" s="15">
        <v>97</v>
      </c>
      <c r="F104" s="15">
        <v>34</v>
      </c>
      <c r="G104" s="15">
        <v>27</v>
      </c>
      <c r="H104" s="18">
        <v>470</v>
      </c>
    </row>
    <row r="105" s="3" customFormat="true" ht="20.1" customHeight="true" spans="1:8">
      <c r="A105" s="11"/>
      <c r="B105" s="20" t="s">
        <v>109</v>
      </c>
      <c r="C105" s="15">
        <f t="shared" si="12"/>
        <v>1023</v>
      </c>
      <c r="D105" s="15">
        <v>258</v>
      </c>
      <c r="E105" s="15">
        <v>147</v>
      </c>
      <c r="F105" s="15">
        <v>51</v>
      </c>
      <c r="G105" s="15">
        <v>41</v>
      </c>
      <c r="H105" s="18">
        <v>714</v>
      </c>
    </row>
    <row r="106" s="3" customFormat="true" ht="20.1" customHeight="true" spans="1:8">
      <c r="A106" s="11"/>
      <c r="B106" s="20" t="s">
        <v>110</v>
      </c>
      <c r="C106" s="15">
        <f t="shared" si="12"/>
        <v>701</v>
      </c>
      <c r="D106" s="15">
        <v>299</v>
      </c>
      <c r="E106" s="15">
        <v>171</v>
      </c>
      <c r="F106" s="15">
        <v>58</v>
      </c>
      <c r="G106" s="15">
        <v>46</v>
      </c>
      <c r="H106" s="18">
        <v>344</v>
      </c>
    </row>
    <row r="107" s="3" customFormat="true" ht="20.1" customHeight="true" spans="1:8">
      <c r="A107" s="11"/>
      <c r="B107" s="20" t="s">
        <v>111</v>
      </c>
      <c r="C107" s="15">
        <f t="shared" si="12"/>
        <v>845</v>
      </c>
      <c r="D107" s="15">
        <v>370</v>
      </c>
      <c r="E107" s="15">
        <v>211</v>
      </c>
      <c r="F107" s="15">
        <v>49</v>
      </c>
      <c r="G107" s="15">
        <v>39</v>
      </c>
      <c r="H107" s="18">
        <v>426</v>
      </c>
    </row>
    <row r="108" s="3" customFormat="true" ht="20.1" customHeight="true" spans="1:8">
      <c r="A108" s="11"/>
      <c r="B108" s="20" t="s">
        <v>112</v>
      </c>
      <c r="C108" s="15">
        <f t="shared" si="12"/>
        <v>254</v>
      </c>
      <c r="D108" s="15">
        <v>199</v>
      </c>
      <c r="E108" s="15">
        <v>113</v>
      </c>
      <c r="F108" s="15">
        <v>14</v>
      </c>
      <c r="G108" s="15">
        <v>11</v>
      </c>
      <c r="H108" s="18">
        <v>41</v>
      </c>
    </row>
    <row r="109" s="3" customFormat="true" ht="20.1" customHeight="true" spans="1:8">
      <c r="A109" s="11"/>
      <c r="B109" s="20" t="s">
        <v>113</v>
      </c>
      <c r="C109" s="15">
        <f t="shared" si="12"/>
        <v>832</v>
      </c>
      <c r="D109" s="15">
        <v>213</v>
      </c>
      <c r="E109" s="15">
        <v>121</v>
      </c>
      <c r="F109" s="15">
        <v>54</v>
      </c>
      <c r="G109" s="15">
        <v>43</v>
      </c>
      <c r="H109" s="18">
        <v>565</v>
      </c>
    </row>
    <row r="110" s="3" customFormat="true" ht="20.1" customHeight="true" spans="1:8">
      <c r="A110" s="11"/>
      <c r="B110" s="20" t="s">
        <v>114</v>
      </c>
      <c r="C110" s="15">
        <f t="shared" si="12"/>
        <v>640</v>
      </c>
      <c r="D110" s="15">
        <v>204</v>
      </c>
      <c r="E110" s="15">
        <v>116</v>
      </c>
      <c r="F110" s="15">
        <v>55</v>
      </c>
      <c r="G110" s="15">
        <v>44</v>
      </c>
      <c r="H110" s="18">
        <v>381</v>
      </c>
    </row>
    <row r="111" s="3" customFormat="true" ht="20.1" customHeight="true" spans="1:8">
      <c r="A111" s="11"/>
      <c r="B111" s="20" t="s">
        <v>115</v>
      </c>
      <c r="C111" s="15">
        <f t="shared" si="12"/>
        <v>560</v>
      </c>
      <c r="D111" s="15">
        <v>162</v>
      </c>
      <c r="E111" s="15">
        <v>92</v>
      </c>
      <c r="F111" s="15">
        <v>30</v>
      </c>
      <c r="G111" s="15">
        <v>24</v>
      </c>
      <c r="H111" s="18">
        <v>368</v>
      </c>
    </row>
    <row r="112" s="3" customFormat="true" ht="57" spans="1:8">
      <c r="A112" s="13" t="s">
        <v>116</v>
      </c>
      <c r="B112" s="13" t="s">
        <v>117</v>
      </c>
      <c r="C112" s="12">
        <f t="shared" si="12"/>
        <v>13611</v>
      </c>
      <c r="D112" s="12">
        <v>9628</v>
      </c>
      <c r="E112" s="12">
        <v>5491</v>
      </c>
      <c r="F112" s="12">
        <v>516</v>
      </c>
      <c r="G112" s="12">
        <v>413</v>
      </c>
      <c r="H112" s="12">
        <v>3467</v>
      </c>
    </row>
    <row r="114" ht="64.5" customHeight="true" spans="1:8">
      <c r="A114" s="22" t="s">
        <v>118</v>
      </c>
      <c r="B114" s="23" t="s">
        <v>119</v>
      </c>
      <c r="C114" s="23"/>
      <c r="D114" s="23"/>
      <c r="E114" s="23"/>
      <c r="F114" s="23"/>
      <c r="G114" s="23"/>
      <c r="H114" s="23"/>
    </row>
    <row r="115" spans="2:8">
      <c r="B115" s="23"/>
      <c r="C115" s="23"/>
      <c r="D115" s="23"/>
      <c r="E115" s="23"/>
      <c r="F115" s="23"/>
      <c r="G115" s="23"/>
      <c r="H115" s="23"/>
    </row>
  </sheetData>
  <mergeCells count="24">
    <mergeCell ref="A2:H2"/>
    <mergeCell ref="D4:E4"/>
    <mergeCell ref="F4:G4"/>
    <mergeCell ref="A6:B6"/>
    <mergeCell ref="B114:H114"/>
    <mergeCell ref="B115:H115"/>
    <mergeCell ref="A7:A10"/>
    <mergeCell ref="A11:A17"/>
    <mergeCell ref="A18:A22"/>
    <mergeCell ref="A23:A31"/>
    <mergeCell ref="A32:A37"/>
    <mergeCell ref="A38:A42"/>
    <mergeCell ref="A43:A50"/>
    <mergeCell ref="A51:A59"/>
    <mergeCell ref="A60:A63"/>
    <mergeCell ref="A64:A69"/>
    <mergeCell ref="A70:A80"/>
    <mergeCell ref="A81:A91"/>
    <mergeCell ref="A92:A97"/>
    <mergeCell ref="A98:A101"/>
    <mergeCell ref="A102:A111"/>
    <mergeCell ref="C4:C5"/>
    <mergeCell ref="H4:H5"/>
    <mergeCell ref="A4:B5"/>
  </mergeCells>
  <printOptions horizontalCentered="true"/>
  <pageMargins left="0.433070866141732" right="0.433070866141732" top="0.590551181102362" bottom="0.590551181102362" header="0.511811023622047" footer="0.511811023622047"/>
  <pageSetup paperSize="9" scale="90" fitToHeight="4" orientation="portrait" useFirstPageNumber="tru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成品油税费改革转移支付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2020-12-08T10:18:00Z</dcterms:created>
  <cp:lastPrinted>2020-12-15T12:32:00Z</cp:lastPrinted>
  <dcterms:modified xsi:type="dcterms:W3CDTF">2021-12-29T16:27:48Z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