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activeTab="5"/>
  </bookViews>
  <sheets>
    <sheet name="部门收支总表" sheetId="1" r:id="rId1"/>
    <sheet name="财政拨款收入支出表" sheetId="2" r:id="rId2"/>
    <sheet name="公共预算支出表" sheetId="3" r:id="rId3"/>
    <sheet name="公共预算基本支出表" sheetId="4" r:id="rId4"/>
    <sheet name="政府性基金决算支出表" sheetId="5" r:id="rId5"/>
    <sheet name="三公经费决算公开" sheetId="6" r:id="rId6"/>
  </sheets>
  <definedNames>
    <definedName name="_xlnm._FilterDatabase" localSheetId="3" hidden="1">公共预算基本支出表!#REF!</definedName>
  </definedNames>
  <calcPr calcId="144525"/>
</workbook>
</file>

<file path=xl/sharedStrings.xml><?xml version="1.0" encoding="utf-8"?>
<sst xmlns="http://schemas.openxmlformats.org/spreadsheetml/2006/main" count="183">
  <si>
    <t xml:space="preserve">     2016年度部门收入支出决算总表</t>
  </si>
  <si>
    <t>单位：临湘市人力资源和社会保障局</t>
  </si>
  <si>
    <t>系统合计</t>
  </si>
  <si>
    <t>单位：万元</t>
  </si>
  <si>
    <t>收    入</t>
  </si>
  <si>
    <t>支                              出</t>
  </si>
  <si>
    <t>项     目</t>
  </si>
  <si>
    <t>金额</t>
  </si>
  <si>
    <t>项目（按功能分类）</t>
  </si>
  <si>
    <t>项目（按经济分类）</t>
  </si>
  <si>
    <t>科目编码（到项）</t>
  </si>
  <si>
    <t>科   目</t>
  </si>
  <si>
    <t>工资福利支出</t>
  </si>
  <si>
    <t>商品和服务支出</t>
  </si>
  <si>
    <t>对个人和家庭的补助</t>
  </si>
  <si>
    <t>对企事业单位的补贴</t>
  </si>
  <si>
    <t>转移性支出</t>
  </si>
  <si>
    <t>债务利息支出</t>
  </si>
  <si>
    <t>基本建设支出</t>
  </si>
  <si>
    <t>其他资本性支出</t>
  </si>
  <si>
    <t>其他支出</t>
  </si>
  <si>
    <t>合计</t>
  </si>
  <si>
    <t>一、公共财政拨款</t>
  </si>
  <si>
    <t xml:space="preserve"> 经费拨款</t>
  </si>
  <si>
    <t>一般公共服务支出</t>
  </si>
  <si>
    <t xml:space="preserve">  纳入公共预算管理的非税收入拨款</t>
  </si>
  <si>
    <t>人力资源事务</t>
  </si>
  <si>
    <t>二、政府性基金拨款</t>
  </si>
  <si>
    <t xml:space="preserve">  其他人力资源事务支出</t>
  </si>
  <si>
    <t>三、纳入专户管理的非税收入拨款</t>
  </si>
  <si>
    <t>其他一般公共服务支出</t>
  </si>
  <si>
    <t>四、中央财政补助</t>
  </si>
  <si>
    <t xml:space="preserve">  其他一般公共服务支出</t>
  </si>
  <si>
    <t>五、事业单位经营服务收入</t>
  </si>
  <si>
    <t>社会保障和就业支出</t>
  </si>
  <si>
    <t>六、其他收入</t>
  </si>
  <si>
    <t>人力资源和社会保障管理事务</t>
  </si>
  <si>
    <t xml:space="preserve">  行政运行</t>
  </si>
  <si>
    <t xml:space="preserve">  社会保险经办机构</t>
  </si>
  <si>
    <t xml:space="preserve">  其他人力资源和社会保障管理事务支出</t>
  </si>
  <si>
    <t>财政对社会保险基金的补助</t>
  </si>
  <si>
    <t xml:space="preserve">  财政对基本养老保险基金的补助</t>
  </si>
  <si>
    <t>2080304</t>
  </si>
  <si>
    <t xml:space="preserve">  财政对工伤保险基金的补助</t>
  </si>
  <si>
    <t xml:space="preserve">  财政对城乡居民基本养老保险基金的补助</t>
  </si>
  <si>
    <t>行政事业单位离退休</t>
  </si>
  <si>
    <t>归口管理的行政单位离退休</t>
  </si>
  <si>
    <t xml:space="preserve">  事业单位离退休</t>
  </si>
  <si>
    <t>就业补助</t>
  </si>
  <si>
    <t xml:space="preserve">  其他就业补助支出</t>
  </si>
  <si>
    <t>2080712</t>
  </si>
  <si>
    <t xml:space="preserve">  高技能人才培养补助</t>
  </si>
  <si>
    <t/>
  </si>
  <si>
    <t>2080799</t>
  </si>
  <si>
    <t>医疗保险</t>
  </si>
  <si>
    <t>行政单位医疗</t>
  </si>
  <si>
    <t>事业单位医疗</t>
  </si>
  <si>
    <t>城镇居民医疗</t>
  </si>
  <si>
    <t>新型农村合作医疗</t>
  </si>
  <si>
    <t>医疗卫生与计划生育管理事务</t>
  </si>
  <si>
    <t>行政运行</t>
  </si>
  <si>
    <t>其他医疗卫生与计划生育管理事务支出</t>
  </si>
  <si>
    <t>农林水支出</t>
  </si>
  <si>
    <t>农村综合改革</t>
  </si>
  <si>
    <t xml:space="preserve">  对村民委员会和村党支部的补助</t>
  </si>
  <si>
    <t>其他政府性基金及对应专项债务收入安排的支出</t>
  </si>
  <si>
    <t xml:space="preserve">  其他政府性基金及对应专项债务收入安排的支出</t>
  </si>
  <si>
    <t>本 年 收 入 合 计</t>
  </si>
  <si>
    <r>
      <rPr>
        <u/>
        <sz val="16"/>
        <color rgb="FF000000"/>
        <rFont val="黑体"/>
        <charset val="134"/>
      </rPr>
      <t xml:space="preserve">   2016 </t>
    </r>
    <r>
      <rPr>
        <sz val="16"/>
        <color rgb="FF000000"/>
        <rFont val="黑体"/>
        <charset val="134"/>
      </rPr>
      <t>年度部门财政拨款收入支出决算总表</t>
    </r>
  </si>
  <si>
    <t>单位：临湘市人力资源和社会保障局系统合计</t>
  </si>
  <si>
    <t>公共财政拨款</t>
  </si>
  <si>
    <t>其中：1、经费拨款</t>
  </si>
  <si>
    <r>
      <rPr>
        <sz val="10"/>
        <rFont val="Times New Roman"/>
        <charset val="0"/>
      </rPr>
      <t>2</t>
    </r>
    <r>
      <rPr>
        <sz val="10"/>
        <rFont val="宋体"/>
        <charset val="134"/>
      </rPr>
      <t>、纳入公共预算管理的非税收入拨款</t>
    </r>
  </si>
  <si>
    <r>
      <rPr>
        <u/>
        <sz val="16"/>
        <color rgb="FF000000"/>
        <rFont val="黑体"/>
        <charset val="134"/>
      </rPr>
      <t xml:space="preserve">   2016 </t>
    </r>
    <r>
      <rPr>
        <sz val="16"/>
        <color rgb="FF000000"/>
        <rFont val="黑体"/>
        <charset val="134"/>
      </rPr>
      <t>年度部门一般公共预算财政拨款支出决算表</t>
    </r>
  </si>
  <si>
    <t>单位：临湘市人社会局系统合计</t>
  </si>
  <si>
    <t>科目编码</t>
  </si>
  <si>
    <t>科目名称</t>
  </si>
  <si>
    <t>合  计</t>
  </si>
  <si>
    <t>基本支出</t>
  </si>
  <si>
    <t>项目支出</t>
  </si>
  <si>
    <t>说明：数据公开到支出功能分类项级科目。</t>
  </si>
  <si>
    <r>
      <rPr>
        <b/>
        <u/>
        <sz val="14"/>
        <rFont val="Times New Roman"/>
        <charset val="0"/>
      </rPr>
      <t xml:space="preserve">      2016  </t>
    </r>
    <r>
      <rPr>
        <b/>
        <sz val="14"/>
        <rFont val="宋体"/>
        <charset val="0"/>
      </rPr>
      <t>年度部门一般公共预算财政拨款基本支出决算表</t>
    </r>
  </si>
  <si>
    <t>单位：临湘市人社会局系统</t>
  </si>
  <si>
    <t>决算数</t>
  </si>
  <si>
    <t>301</t>
  </si>
  <si>
    <t>基本工资</t>
  </si>
  <si>
    <t>津贴</t>
  </si>
  <si>
    <t>奖金</t>
  </si>
  <si>
    <t>社会保障缴费</t>
  </si>
  <si>
    <t>30105</t>
  </si>
  <si>
    <t>生活补助</t>
  </si>
  <si>
    <t>30106</t>
  </si>
  <si>
    <t>伙食补助费</t>
  </si>
  <si>
    <t>30199</t>
  </si>
  <si>
    <t>其他工资福利支出</t>
  </si>
  <si>
    <t>302</t>
  </si>
  <si>
    <t>30201</t>
  </si>
  <si>
    <t>办公费</t>
  </si>
  <si>
    <t>30202</t>
  </si>
  <si>
    <t>印刷费</t>
  </si>
  <si>
    <t>30204</t>
  </si>
  <si>
    <t>手续费</t>
  </si>
  <si>
    <t>30206</t>
  </si>
  <si>
    <t>电费</t>
  </si>
  <si>
    <t>30207</t>
  </si>
  <si>
    <t>邮电费</t>
  </si>
  <si>
    <t>30208</t>
  </si>
  <si>
    <t>取暖费</t>
  </si>
  <si>
    <t>30211</t>
  </si>
  <si>
    <t>差旅费</t>
  </si>
  <si>
    <t>30213</t>
  </si>
  <si>
    <t>维修（护）费</t>
  </si>
  <si>
    <t>30215</t>
  </si>
  <si>
    <t>租赁费</t>
  </si>
  <si>
    <t>会议费</t>
  </si>
  <si>
    <t>30216</t>
  </si>
  <si>
    <t>培训费</t>
  </si>
  <si>
    <t>30217</t>
  </si>
  <si>
    <t>公务接待费</t>
  </si>
  <si>
    <t>30218</t>
  </si>
  <si>
    <t>专业材料费</t>
  </si>
  <si>
    <t>30226</t>
  </si>
  <si>
    <t>劳务费</t>
  </si>
  <si>
    <t>30228</t>
  </si>
  <si>
    <t>工会经费</t>
  </si>
  <si>
    <t>30229</t>
  </si>
  <si>
    <t>福利费</t>
  </si>
  <si>
    <t>30231</t>
  </si>
  <si>
    <t>公务用车运行维护费</t>
  </si>
  <si>
    <t>30239</t>
  </si>
  <si>
    <t>其他交通费用</t>
  </si>
  <si>
    <t>30299</t>
  </si>
  <si>
    <t>其他商品和服务支出</t>
  </si>
  <si>
    <t>离休费</t>
  </si>
  <si>
    <t>退休费</t>
  </si>
  <si>
    <t>抚恤金</t>
  </si>
  <si>
    <t>医疗费</t>
  </si>
  <si>
    <t>住房公积金</t>
  </si>
  <si>
    <t>其他对个人和家庭的补助支出</t>
  </si>
  <si>
    <t>事业单位的补贴</t>
  </si>
  <si>
    <t>事业单位补贴</t>
  </si>
  <si>
    <t>其他对企事业单位补贴</t>
  </si>
  <si>
    <t>办公设备购置</t>
  </si>
  <si>
    <r>
      <rPr>
        <sz val="10"/>
        <rFont val="宋体"/>
        <charset val="134"/>
      </rPr>
      <t>说明：</t>
    </r>
    <r>
      <rPr>
        <sz val="10"/>
        <rFont val="Times New Roman"/>
        <charset val="0"/>
      </rPr>
      <t>1</t>
    </r>
    <r>
      <rPr>
        <sz val="10"/>
        <rFont val="宋体"/>
        <charset val="134"/>
      </rPr>
      <t>、本表的公开内容为列省级支出的当年一般公共预算拨款安排情况（不含上年结转）；</t>
    </r>
  </si>
  <si>
    <r>
      <rPr>
        <sz val="10"/>
        <rFont val="Times New Roman"/>
        <charset val="0"/>
      </rPr>
      <t xml:space="preserve">             2</t>
    </r>
    <r>
      <rPr>
        <sz val="10"/>
        <rFont val="宋体"/>
        <charset val="134"/>
      </rPr>
      <t>、一般公共预算拨款包括经费拨款和纳入一般公共预算管理的非税收入拨款。</t>
    </r>
  </si>
  <si>
    <r>
      <rPr>
        <u/>
        <sz val="16"/>
        <color rgb="FF000000"/>
        <rFont val="黑体"/>
        <charset val="134"/>
      </rPr>
      <t xml:space="preserve">      2016</t>
    </r>
    <r>
      <rPr>
        <sz val="16"/>
        <color rgb="FF000000"/>
        <rFont val="黑体"/>
        <charset val="134"/>
      </rPr>
      <t>年度部门政府性基金财政拨款收入支出决算总表</t>
    </r>
  </si>
  <si>
    <t>基金收入科目</t>
  </si>
  <si>
    <t>一、非税收入</t>
  </si>
  <si>
    <t>二、债务收入</t>
  </si>
  <si>
    <t>三、转移性收入</t>
  </si>
  <si>
    <r>
      <rPr>
        <b/>
        <u/>
        <sz val="18"/>
        <rFont val="宋体"/>
        <charset val="134"/>
      </rPr>
      <t xml:space="preserve">    2016</t>
    </r>
    <r>
      <rPr>
        <b/>
        <sz val="18"/>
        <rFont val="宋体"/>
        <charset val="134"/>
      </rPr>
      <t>年度部门一般公共预算财政拨款“三公”经费支出决算表</t>
    </r>
  </si>
  <si>
    <t>单位名称</t>
  </si>
  <si>
    <t>三公经费决算数（一般公共预算拨款）</t>
  </si>
  <si>
    <t>2015年三公经费数</t>
  </si>
  <si>
    <t>三公经费增减变化原因</t>
  </si>
  <si>
    <t>小计</t>
  </si>
  <si>
    <t>公务用车购置及运行费</t>
  </si>
  <si>
    <t>其中：</t>
  </si>
  <si>
    <t>因公出国（境）费</t>
  </si>
  <si>
    <t>批次</t>
  </si>
  <si>
    <t>人数</t>
  </si>
  <si>
    <t>现有车辆数</t>
  </si>
  <si>
    <t>公务用车购置费</t>
  </si>
  <si>
    <t>组团数</t>
  </si>
  <si>
    <t>临湘市人力资源和社会保障局</t>
  </si>
  <si>
    <r>
      <rPr>
        <sz val="10"/>
        <rFont val="宋体"/>
        <charset val="0"/>
      </rPr>
      <t>小车减少</t>
    </r>
    <r>
      <rPr>
        <sz val="10"/>
        <rFont val="Times New Roman"/>
        <charset val="0"/>
      </rPr>
      <t>1</t>
    </r>
    <r>
      <rPr>
        <sz val="10"/>
        <rFont val="宋体"/>
        <charset val="0"/>
      </rPr>
      <t>辆，接待费加强管理严控标准</t>
    </r>
  </si>
  <si>
    <t>临湘市就业服务局</t>
  </si>
  <si>
    <t>加强管理</t>
  </si>
  <si>
    <t>临湘市社保所</t>
  </si>
  <si>
    <t>节约开支</t>
  </si>
  <si>
    <t>临湘医保中心</t>
  </si>
  <si>
    <t>一、今年支付了上年部分招待费。二、居民与农合合并检查力度加大。</t>
  </si>
  <si>
    <t>临湘市工伤保险中心</t>
  </si>
  <si>
    <t>按政策减少开支</t>
  </si>
  <si>
    <t>临湘城乡居民养老保险管理服务中心</t>
  </si>
  <si>
    <t>公务接待减少和公务用车减少</t>
  </si>
  <si>
    <t>机关事业养老保险所</t>
  </si>
  <si>
    <r>
      <rPr>
        <sz val="10"/>
        <rFont val="宋体"/>
        <charset val="134"/>
      </rPr>
      <t>新单位</t>
    </r>
    <r>
      <rPr>
        <sz val="10"/>
        <rFont val="Times New Roman"/>
        <charset val="0"/>
      </rPr>
      <t>2016</t>
    </r>
    <r>
      <rPr>
        <sz val="10"/>
        <rFont val="宋体"/>
        <charset val="134"/>
      </rPr>
      <t>年财务独立</t>
    </r>
  </si>
  <si>
    <t>临湘市农合办</t>
  </si>
  <si>
    <t>较上年有所提高，1、因为单位合并，联系频繁；交流讨论,学习联系增多；2、参合筹资个人缴费提高，下乡宣传力度加强</t>
  </si>
  <si>
    <r>
      <rPr>
        <sz val="10"/>
        <rFont val="宋体"/>
        <charset val="134"/>
      </rPr>
      <t>说明：</t>
    </r>
    <r>
      <rPr>
        <sz val="10"/>
        <rFont val="Times New Roman"/>
        <charset val="0"/>
      </rPr>
      <t xml:space="preserve"> 1</t>
    </r>
    <r>
      <rPr>
        <sz val="10"/>
        <rFont val="宋体"/>
        <charset val="134"/>
      </rPr>
      <t>、本表公开内容为列省级支出的</t>
    </r>
    <r>
      <rPr>
        <sz val="10"/>
        <rFont val="Times New Roman"/>
        <charset val="0"/>
      </rPr>
      <t>“</t>
    </r>
    <r>
      <rPr>
        <sz val="10"/>
        <rFont val="宋体"/>
        <charset val="134"/>
      </rPr>
      <t>三公</t>
    </r>
    <r>
      <rPr>
        <sz val="10"/>
        <rFont val="Times New Roman"/>
        <charset val="0"/>
      </rPr>
      <t>”</t>
    </r>
    <r>
      <rPr>
        <sz val="10"/>
        <rFont val="宋体"/>
        <charset val="134"/>
      </rPr>
      <t>经费预算一般公共预算拨款安排情况；</t>
    </r>
  </si>
  <si>
    <r>
      <rPr>
        <sz val="10"/>
        <rFont val="Times New Roman"/>
        <charset val="0"/>
      </rPr>
      <t xml:space="preserve">             2</t>
    </r>
    <r>
      <rPr>
        <sz val="10"/>
        <rFont val="宋体"/>
        <charset val="134"/>
      </rPr>
      <t>、一般公共预算拨款包括经费拨款和纳入一般公共预算管理的非税收入拨款；</t>
    </r>
  </si>
  <si>
    <r>
      <rPr>
        <sz val="10"/>
        <rFont val="Times New Roman"/>
        <charset val="0"/>
      </rPr>
      <t xml:space="preserve">             3</t>
    </r>
    <r>
      <rPr>
        <sz val="10"/>
        <rFont val="宋体"/>
        <charset val="134"/>
      </rPr>
      <t>、公开口径为当年安排数（不含上年结转）。</t>
    </r>
  </si>
</sst>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
    <numFmt numFmtId="178" formatCode="0_);[Red]\(0\)"/>
    <numFmt numFmtId="179" formatCode="0_ "/>
  </numFmts>
  <fonts count="67">
    <font>
      <sz val="11"/>
      <color indexed="8"/>
      <name val="Tahoma"/>
      <charset val="134"/>
    </font>
    <font>
      <sz val="14"/>
      <name val="黑体"/>
      <charset val="134"/>
    </font>
    <font>
      <sz val="9"/>
      <name val="宋体"/>
      <charset val="134"/>
    </font>
    <font>
      <b/>
      <u/>
      <sz val="18"/>
      <name val="宋体"/>
      <charset val="134"/>
    </font>
    <font>
      <b/>
      <sz val="18"/>
      <name val="宋体"/>
      <charset val="134"/>
    </font>
    <font>
      <sz val="10"/>
      <name val="宋体"/>
      <charset val="134"/>
    </font>
    <font>
      <sz val="10"/>
      <name val="Times New Roman"/>
      <charset val="0"/>
    </font>
    <font>
      <sz val="10"/>
      <name val="宋体"/>
      <charset val="0"/>
    </font>
    <font>
      <sz val="10"/>
      <name val="Times New Roman"/>
      <charset val="134"/>
    </font>
    <font>
      <sz val="6"/>
      <color indexed="8"/>
      <name val="宋体"/>
      <charset val="134"/>
    </font>
    <font>
      <u/>
      <sz val="16"/>
      <color rgb="FF000000"/>
      <name val="黑体"/>
      <charset val="134"/>
    </font>
    <font>
      <sz val="16"/>
      <color indexed="8"/>
      <name val="黑体"/>
      <charset val="134"/>
    </font>
    <font>
      <sz val="10"/>
      <color indexed="8"/>
      <name val="宋体"/>
      <charset val="134"/>
    </font>
    <font>
      <sz val="12"/>
      <name val="宋体"/>
      <charset val="134"/>
    </font>
    <font>
      <b/>
      <sz val="14"/>
      <color indexed="8"/>
      <name val="宋体"/>
      <charset val="134"/>
    </font>
    <font>
      <b/>
      <sz val="10"/>
      <color indexed="8"/>
      <name val="宋体"/>
      <charset val="134"/>
    </font>
    <font>
      <sz val="11"/>
      <color indexed="8"/>
      <name val="宋体"/>
      <charset val="134"/>
    </font>
    <font>
      <sz val="9"/>
      <name val="宋体"/>
      <charset val="134"/>
      <scheme val="minor"/>
    </font>
    <font>
      <sz val="8"/>
      <name val="宋体"/>
      <charset val="134"/>
      <scheme val="minor"/>
    </font>
    <font>
      <sz val="8"/>
      <name val="宋体"/>
      <charset val="134"/>
    </font>
    <font>
      <b/>
      <sz val="10"/>
      <name val="宋体"/>
      <charset val="134"/>
    </font>
    <font>
      <b/>
      <u/>
      <sz val="14"/>
      <name val="Times New Roman"/>
      <charset val="0"/>
    </font>
    <font>
      <b/>
      <sz val="14"/>
      <name val="Times New Roman"/>
      <charset val="0"/>
    </font>
    <font>
      <b/>
      <sz val="10"/>
      <name val="Times New Roman"/>
      <charset val="0"/>
    </font>
    <font>
      <b/>
      <sz val="8"/>
      <name val="宋体"/>
      <charset val="134"/>
    </font>
    <font>
      <sz val="8"/>
      <color indexed="8"/>
      <name val="宋体"/>
      <charset val="134"/>
      <scheme val="minor"/>
    </font>
    <font>
      <sz val="9"/>
      <color indexed="8"/>
      <name val="Tahoma"/>
      <charset val="0"/>
    </font>
    <font>
      <sz val="8"/>
      <color indexed="8"/>
      <name val="宋体"/>
      <charset val="0"/>
    </font>
    <font>
      <b/>
      <sz val="8"/>
      <color indexed="8"/>
      <name val="宋体"/>
      <charset val="134"/>
    </font>
    <font>
      <sz val="10"/>
      <color indexed="8"/>
      <name val="宋体"/>
      <charset val="0"/>
    </font>
    <font>
      <sz val="9"/>
      <color indexed="8"/>
      <name val="宋体"/>
      <charset val="134"/>
    </font>
    <font>
      <sz val="11"/>
      <color theme="1"/>
      <name val="宋体"/>
      <charset val="134"/>
      <scheme val="minor"/>
    </font>
    <font>
      <sz val="9"/>
      <color theme="1"/>
      <name val="宋体"/>
      <charset val="134"/>
      <scheme val="minor"/>
    </font>
    <font>
      <sz val="10"/>
      <color indexed="8"/>
      <name val="Tahoma"/>
      <charset val="0"/>
    </font>
    <font>
      <sz val="11"/>
      <name val="宋体"/>
      <charset val="134"/>
      <scheme val="minor"/>
    </font>
    <font>
      <b/>
      <sz val="10"/>
      <name val="宋体"/>
      <charset val="134"/>
      <scheme val="minor"/>
    </font>
    <font>
      <b/>
      <sz val="8"/>
      <name val="宋体"/>
      <charset val="134"/>
      <scheme val="minor"/>
    </font>
    <font>
      <sz val="9"/>
      <color indexed="8"/>
      <name val="Tahoma"/>
      <charset val="134"/>
    </font>
    <font>
      <sz val="12"/>
      <name val="仿宋_GB2312"/>
      <charset val="134"/>
    </font>
    <font>
      <sz val="10"/>
      <color indexed="8"/>
      <name val="黑体"/>
      <charset val="134"/>
    </font>
    <font>
      <sz val="8"/>
      <color indexed="8"/>
      <name val="黑体"/>
      <charset val="134"/>
    </font>
    <font>
      <sz val="8"/>
      <color indexed="8"/>
      <name val="宋体"/>
      <charset val="134"/>
    </font>
    <font>
      <sz val="10"/>
      <name val="宋体"/>
      <charset val="134"/>
      <scheme val="minor"/>
    </font>
    <font>
      <b/>
      <sz val="9"/>
      <color indexed="8"/>
      <name val="宋体"/>
      <charset val="134"/>
    </font>
    <font>
      <sz val="11"/>
      <color indexed="9"/>
      <name val="Tahoma"/>
      <charset val="134"/>
    </font>
    <font>
      <sz val="11"/>
      <color indexed="52"/>
      <name val="Tahoma"/>
      <charset val="134"/>
    </font>
    <font>
      <sz val="11"/>
      <color indexed="10"/>
      <name val="Tahoma"/>
      <charset val="134"/>
    </font>
    <font>
      <b/>
      <sz val="13"/>
      <color indexed="56"/>
      <name val="Tahoma"/>
      <charset val="134"/>
    </font>
    <font>
      <sz val="11"/>
      <color indexed="20"/>
      <name val="Tahoma"/>
      <charset val="134"/>
    </font>
    <font>
      <b/>
      <sz val="11"/>
      <color indexed="56"/>
      <name val="Tahoma"/>
      <charset val="134"/>
    </font>
    <font>
      <sz val="10"/>
      <color indexed="8"/>
      <name val="Arial"/>
      <charset val="0"/>
    </font>
    <font>
      <b/>
      <sz val="11"/>
      <color indexed="9"/>
      <name val="Tahoma"/>
      <charset val="134"/>
    </font>
    <font>
      <b/>
      <sz val="11"/>
      <color indexed="52"/>
      <name val="Tahoma"/>
      <charset val="134"/>
    </font>
    <font>
      <b/>
      <sz val="15"/>
      <color indexed="56"/>
      <name val="Tahoma"/>
      <charset val="134"/>
    </font>
    <font>
      <b/>
      <sz val="18"/>
      <color indexed="56"/>
      <name val="宋体"/>
      <charset val="134"/>
    </font>
    <font>
      <sz val="11"/>
      <color indexed="17"/>
      <name val="Tahoma"/>
      <charset val="134"/>
    </font>
    <font>
      <u/>
      <sz val="11"/>
      <color indexed="12"/>
      <name val="宋体"/>
      <charset val="134"/>
    </font>
    <font>
      <sz val="11"/>
      <color indexed="60"/>
      <name val="Tahoma"/>
      <charset val="134"/>
    </font>
    <font>
      <sz val="11"/>
      <color indexed="62"/>
      <name val="Tahoma"/>
      <charset val="134"/>
    </font>
    <font>
      <i/>
      <sz val="11"/>
      <color indexed="23"/>
      <name val="Tahoma"/>
      <charset val="134"/>
    </font>
    <font>
      <u/>
      <sz val="11"/>
      <color indexed="20"/>
      <name val="宋体"/>
      <charset val="134"/>
    </font>
    <font>
      <b/>
      <sz val="11"/>
      <color indexed="63"/>
      <name val="Tahoma"/>
      <charset val="134"/>
    </font>
    <font>
      <sz val="12"/>
      <name val="Times New Roman"/>
      <charset val="0"/>
    </font>
    <font>
      <b/>
      <sz val="11"/>
      <color indexed="8"/>
      <name val="Tahoma"/>
      <charset val="134"/>
    </font>
    <font>
      <sz val="10"/>
      <color indexed="8"/>
      <name val="Arial"/>
      <charset val="134"/>
    </font>
    <font>
      <sz val="16"/>
      <color rgb="FF000000"/>
      <name val="黑体"/>
      <charset val="134"/>
    </font>
    <font>
      <b/>
      <sz val="14"/>
      <name val="宋体"/>
      <charset val="0"/>
    </font>
  </fonts>
  <fills count="25">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49"/>
        <bgColor indexed="64"/>
      </patternFill>
    </fill>
    <fill>
      <patternFill patternType="solid">
        <fgColor indexed="30"/>
        <bgColor indexed="64"/>
      </patternFill>
    </fill>
    <fill>
      <patternFill patternType="solid">
        <fgColor indexed="45"/>
        <bgColor indexed="64"/>
      </patternFill>
    </fill>
    <fill>
      <patternFill patternType="solid">
        <fgColor indexed="51"/>
        <bgColor indexed="64"/>
      </patternFill>
    </fill>
    <fill>
      <patternFill patternType="solid">
        <fgColor indexed="46"/>
        <bgColor indexed="64"/>
      </patternFill>
    </fill>
    <fill>
      <patternFill patternType="solid">
        <fgColor indexed="29"/>
        <bgColor indexed="64"/>
      </patternFill>
    </fill>
    <fill>
      <patternFill patternType="solid">
        <fgColor indexed="55"/>
        <bgColor indexed="64"/>
      </patternFill>
    </fill>
    <fill>
      <patternFill patternType="solid">
        <fgColor indexed="44"/>
        <bgColor indexed="64"/>
      </patternFill>
    </fill>
    <fill>
      <patternFill patternType="solid">
        <fgColor indexed="42"/>
        <bgColor indexed="64"/>
      </patternFill>
    </fill>
    <fill>
      <patternFill patternType="solid">
        <fgColor indexed="31"/>
        <bgColor indexed="64"/>
      </patternFill>
    </fill>
    <fill>
      <patternFill patternType="solid">
        <fgColor indexed="26"/>
        <bgColor indexed="64"/>
      </patternFill>
    </fill>
    <fill>
      <patternFill patternType="solid">
        <fgColor indexed="22"/>
        <bgColor indexed="64"/>
      </patternFill>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indexed="52"/>
        <bgColor indexed="64"/>
      </patternFill>
    </fill>
    <fill>
      <patternFill patternType="solid">
        <fgColor indexed="36"/>
        <bgColor indexed="64"/>
      </patternFill>
    </fill>
    <fill>
      <patternFill patternType="solid">
        <fgColor indexed="57"/>
        <bgColor indexed="64"/>
      </patternFill>
    </fill>
    <fill>
      <patternFill patternType="solid">
        <fgColor indexed="62"/>
        <bgColor indexed="64"/>
      </patternFill>
    </fill>
    <fill>
      <patternFill patternType="solid">
        <fgColor indexed="53"/>
        <bgColor indexed="64"/>
      </patternFill>
    </fill>
    <fill>
      <patternFill patternType="solid">
        <fgColor indexed="1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medium">
        <color indexed="8"/>
      </left>
      <right/>
      <top style="thin">
        <color auto="1"/>
      </top>
      <bottom style="thin">
        <color auto="1"/>
      </bottom>
      <diagonal/>
    </border>
    <border>
      <left style="thin">
        <color auto="1"/>
      </left>
      <right/>
      <top style="thin">
        <color auto="1"/>
      </top>
      <bottom/>
      <diagonal/>
    </border>
    <border>
      <left/>
      <right style="thin">
        <color indexed="8"/>
      </right>
      <top style="thin">
        <color indexed="8"/>
      </top>
      <bottom style="thin">
        <color indexed="8"/>
      </bottom>
      <diagonal/>
    </border>
    <border>
      <left/>
      <right/>
      <top/>
      <bottom style="double">
        <color indexed="5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5">
    <xf numFmtId="0" fontId="0" fillId="0" borderId="0"/>
    <xf numFmtId="42" fontId="0" fillId="0" borderId="0" applyFont="0" applyFill="0" applyBorder="0" applyAlignment="0" applyProtection="0">
      <alignment vertical="center"/>
    </xf>
    <xf numFmtId="0" fontId="0" fillId="12" borderId="0" applyNumberFormat="0" applyBorder="0" applyAlignment="0" applyProtection="0">
      <alignment vertical="center"/>
    </xf>
    <xf numFmtId="0" fontId="58" fillId="17"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3" borderId="0" applyNumberFormat="0" applyBorder="0" applyAlignment="0" applyProtection="0">
      <alignment vertical="center"/>
    </xf>
    <xf numFmtId="0" fontId="48" fillId="6" borderId="0" applyNumberFormat="0" applyBorder="0" applyAlignment="0" applyProtection="0">
      <alignment vertical="center"/>
    </xf>
    <xf numFmtId="43" fontId="0" fillId="0" borderId="0" applyFont="0" applyFill="0" applyBorder="0" applyAlignment="0" applyProtection="0">
      <alignment vertical="center"/>
    </xf>
    <xf numFmtId="0" fontId="44" fillId="3" borderId="0" applyNumberFormat="0" applyBorder="0" applyAlignment="0" applyProtection="0">
      <alignment vertical="center"/>
    </xf>
    <xf numFmtId="0" fontId="56" fillId="0" borderId="0" applyNumberFormat="0" applyFill="0" applyBorder="0" applyAlignment="0" applyProtection="0">
      <alignment vertical="center"/>
    </xf>
    <xf numFmtId="9"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0" fillId="14" borderId="19" applyNumberFormat="0" applyFont="0" applyAlignment="0" applyProtection="0">
      <alignment vertical="center"/>
    </xf>
    <xf numFmtId="0" fontId="2" fillId="0" borderId="0"/>
    <xf numFmtId="0" fontId="44" fillId="9" borderId="0" applyNumberFormat="0" applyBorder="0" applyAlignment="0" applyProtection="0">
      <alignment vertical="center"/>
    </xf>
    <xf numFmtId="0" fontId="49"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3" fillId="0" borderId="0"/>
    <xf numFmtId="0" fontId="54"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0" fillId="0" borderId="0"/>
    <xf numFmtId="0" fontId="53" fillId="0" borderId="21" applyNumberFormat="0" applyFill="0" applyAlignment="0" applyProtection="0">
      <alignment vertical="center"/>
    </xf>
    <xf numFmtId="0" fontId="47" fillId="0" borderId="17" applyNumberFormat="0" applyFill="0" applyAlignment="0" applyProtection="0">
      <alignment vertical="center"/>
    </xf>
    <xf numFmtId="0" fontId="44" fillId="5" borderId="0" applyNumberFormat="0" applyBorder="0" applyAlignment="0" applyProtection="0">
      <alignment vertical="center"/>
    </xf>
    <xf numFmtId="0" fontId="49" fillId="0" borderId="22" applyNumberFormat="0" applyFill="0" applyAlignment="0" applyProtection="0">
      <alignment vertical="center"/>
    </xf>
    <xf numFmtId="0" fontId="44" fillId="20" borderId="0" applyNumberFormat="0" applyBorder="0" applyAlignment="0" applyProtection="0">
      <alignment vertical="center"/>
    </xf>
    <xf numFmtId="0" fontId="61" fillId="15" borderId="23" applyNumberFormat="0" applyAlignment="0" applyProtection="0">
      <alignment vertical="center"/>
    </xf>
    <xf numFmtId="0" fontId="2" fillId="0" borderId="0"/>
    <xf numFmtId="0" fontId="52" fillId="15" borderId="20" applyNumberFormat="0" applyAlignment="0" applyProtection="0">
      <alignment vertical="center"/>
    </xf>
    <xf numFmtId="0" fontId="13" fillId="0" borderId="0"/>
    <xf numFmtId="0" fontId="51" fillId="10" borderId="18" applyNumberFormat="0" applyAlignment="0" applyProtection="0">
      <alignment vertical="center"/>
    </xf>
    <xf numFmtId="0" fontId="0" fillId="17" borderId="0" applyNumberFormat="0" applyBorder="0" applyAlignment="0" applyProtection="0">
      <alignment vertical="center"/>
    </xf>
    <xf numFmtId="0" fontId="44" fillId="24" borderId="0" applyNumberFormat="0" applyBorder="0" applyAlignment="0" applyProtection="0">
      <alignment vertical="center"/>
    </xf>
    <xf numFmtId="0" fontId="45" fillId="0" borderId="16" applyNumberFormat="0" applyFill="0" applyAlignment="0" applyProtection="0">
      <alignment vertical="center"/>
    </xf>
    <xf numFmtId="0" fontId="63" fillId="0" borderId="24" applyNumberFormat="0" applyFill="0" applyAlignment="0" applyProtection="0">
      <alignment vertical="center"/>
    </xf>
    <xf numFmtId="0" fontId="13" fillId="0" borderId="0"/>
    <xf numFmtId="0" fontId="55" fillId="12" borderId="0" applyNumberFormat="0" applyBorder="0" applyAlignment="0" applyProtection="0">
      <alignment vertical="center"/>
    </xf>
    <xf numFmtId="0" fontId="50" fillId="0" borderId="0"/>
    <xf numFmtId="0" fontId="13" fillId="0" borderId="0"/>
    <xf numFmtId="0" fontId="57" fillId="18" borderId="0" applyNumberFormat="0" applyBorder="0" applyAlignment="0" applyProtection="0">
      <alignment vertical="center"/>
    </xf>
    <xf numFmtId="0" fontId="0" fillId="16" borderId="0" applyNumberFormat="0" applyBorder="0" applyAlignment="0" applyProtection="0">
      <alignment vertical="center"/>
    </xf>
    <xf numFmtId="0" fontId="44" fillId="22"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44" fillId="21" borderId="0" applyNumberFormat="0" applyBorder="0" applyAlignment="0" applyProtection="0">
      <alignment vertical="center"/>
    </xf>
    <xf numFmtId="0" fontId="44" fillId="20"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44" fillId="4" borderId="0" applyNumberFormat="0" applyBorder="0" applyAlignment="0" applyProtection="0">
      <alignment vertical="center"/>
    </xf>
    <xf numFmtId="0" fontId="0" fillId="11" borderId="0" applyNumberFormat="0" applyBorder="0" applyAlignment="0" applyProtection="0">
      <alignment vertical="center"/>
    </xf>
    <xf numFmtId="0" fontId="44" fillId="4" borderId="0" applyNumberFormat="0" applyBorder="0" applyAlignment="0" applyProtection="0">
      <alignment vertical="center"/>
    </xf>
    <xf numFmtId="0" fontId="44" fillId="23" borderId="0" applyNumberFormat="0" applyBorder="0" applyAlignment="0" applyProtection="0">
      <alignment vertical="center"/>
    </xf>
    <xf numFmtId="0" fontId="0" fillId="7" borderId="0" applyNumberFormat="0" applyBorder="0" applyAlignment="0" applyProtection="0">
      <alignment vertical="center"/>
    </xf>
    <xf numFmtId="0" fontId="44" fillId="19" borderId="0" applyNumberFormat="0" applyBorder="0" applyAlignment="0" applyProtection="0">
      <alignment vertical="center"/>
    </xf>
    <xf numFmtId="0" fontId="2" fillId="0" borderId="0"/>
    <xf numFmtId="0" fontId="2" fillId="0" borderId="0"/>
    <xf numFmtId="0" fontId="2" fillId="0" borderId="0"/>
    <xf numFmtId="0" fontId="2" fillId="0" borderId="0"/>
    <xf numFmtId="0" fontId="62" fillId="0" borderId="0"/>
    <xf numFmtId="0" fontId="50" fillId="0" borderId="0"/>
    <xf numFmtId="0" fontId="13" fillId="0" borderId="0"/>
    <xf numFmtId="0" fontId="13" fillId="0" borderId="0"/>
    <xf numFmtId="0" fontId="13" fillId="0" borderId="0"/>
    <xf numFmtId="0" fontId="50" fillId="0" borderId="0"/>
    <xf numFmtId="0" fontId="13" fillId="0" borderId="0"/>
    <xf numFmtId="0" fontId="13" fillId="0" borderId="0"/>
    <xf numFmtId="0" fontId="13" fillId="0" borderId="0"/>
    <xf numFmtId="0" fontId="50" fillId="0" borderId="0"/>
    <xf numFmtId="0" fontId="50" fillId="0" borderId="0"/>
    <xf numFmtId="0" fontId="64" fillId="0" borderId="0"/>
    <xf numFmtId="0" fontId="2" fillId="0" borderId="0"/>
    <xf numFmtId="0" fontId="2" fillId="0" borderId="0"/>
  </cellStyleXfs>
  <cellXfs count="194">
    <xf numFmtId="0" fontId="0" fillId="0" borderId="0" xfId="0"/>
    <xf numFmtId="0" fontId="1" fillId="0" borderId="0" xfId="28" applyFont="1"/>
    <xf numFmtId="0" fontId="2" fillId="0" borderId="0" xfId="60"/>
    <xf numFmtId="0" fontId="3" fillId="0" borderId="0" xfId="28" applyNumberFormat="1" applyFont="1" applyFill="1" applyAlignment="1" applyProtection="1">
      <alignment horizontal="center" vertical="center"/>
    </xf>
    <xf numFmtId="0" fontId="4" fillId="0" borderId="0" xfId="28" applyNumberFormat="1" applyFont="1" applyFill="1" applyAlignment="1" applyProtection="1">
      <alignment horizontal="center" vertical="center"/>
    </xf>
    <xf numFmtId="0" fontId="5" fillId="0" borderId="0" xfId="28" applyNumberFormat="1" applyFont="1" applyAlignment="1">
      <alignment horizontal="left" vertical="center" wrapText="1"/>
    </xf>
    <xf numFmtId="0" fontId="6" fillId="0" borderId="0" xfId="28" applyFont="1" applyAlignment="1">
      <alignment horizontal="center" vertical="center" wrapText="1"/>
    </xf>
    <xf numFmtId="0" fontId="5" fillId="0" borderId="0" xfId="28" applyNumberFormat="1" applyFont="1" applyFill="1" applyAlignment="1" applyProtection="1">
      <alignment horizontal="right" wrapText="1"/>
    </xf>
    <xf numFmtId="0" fontId="5" fillId="2" borderId="1" xfId="28" applyNumberFormat="1" applyFont="1" applyFill="1" applyBorder="1" applyAlignment="1" applyProtection="1">
      <alignment horizontal="center" vertical="center" wrapText="1"/>
    </xf>
    <xf numFmtId="0" fontId="5" fillId="2" borderId="2" xfId="28" applyNumberFormat="1" applyFont="1" applyFill="1" applyBorder="1" applyAlignment="1" applyProtection="1">
      <alignment horizontal="center" vertical="center"/>
    </xf>
    <xf numFmtId="0" fontId="5" fillId="2" borderId="3" xfId="28" applyNumberFormat="1" applyFont="1" applyFill="1" applyBorder="1" applyAlignment="1" applyProtection="1">
      <alignment horizontal="center" vertical="center"/>
    </xf>
    <xf numFmtId="0" fontId="5" fillId="2" borderId="1" xfId="28" applyNumberFormat="1" applyFont="1" applyFill="1" applyBorder="1" applyAlignment="1" applyProtection="1">
      <alignment horizontal="center" vertical="center"/>
    </xf>
    <xf numFmtId="0" fontId="6" fillId="2" borderId="1" xfId="28" applyNumberFormat="1" applyFont="1" applyFill="1" applyBorder="1" applyAlignment="1" applyProtection="1">
      <alignment horizontal="center" vertical="center" wrapText="1"/>
    </xf>
    <xf numFmtId="0" fontId="5" fillId="2" borderId="4" xfId="28" applyNumberFormat="1" applyFont="1" applyFill="1" applyBorder="1" applyAlignment="1" applyProtection="1">
      <alignment horizontal="center" vertical="center" wrapText="1"/>
    </xf>
    <xf numFmtId="49" fontId="5" fillId="0" borderId="5" xfId="60" applyNumberFormat="1" applyFont="1" applyFill="1" applyBorder="1" applyAlignment="1" applyProtection="1">
      <alignment horizontal="center" vertical="center" wrapText="1"/>
    </xf>
    <xf numFmtId="4" fontId="5" fillId="0" borderId="6" xfId="28" applyNumberFormat="1" applyFont="1" applyFill="1" applyBorder="1" applyAlignment="1" applyProtection="1">
      <alignment horizontal="center" vertical="center" wrapText="1"/>
    </xf>
    <xf numFmtId="4" fontId="5" fillId="0" borderId="1" xfId="28" applyNumberFormat="1" applyFont="1" applyFill="1" applyBorder="1" applyAlignment="1" applyProtection="1">
      <alignment horizontal="center" vertical="center" wrapText="1"/>
    </xf>
    <xf numFmtId="3" fontId="5" fillId="0" borderId="1" xfId="28" applyNumberFormat="1" applyFont="1" applyFill="1" applyBorder="1" applyAlignment="1" applyProtection="1">
      <alignment horizontal="center" vertical="center" wrapText="1"/>
    </xf>
    <xf numFmtId="0" fontId="5" fillId="0" borderId="1" xfId="28" applyFont="1" applyBorder="1" applyAlignment="1">
      <alignment horizontal="left" vertical="center" wrapText="1"/>
    </xf>
    <xf numFmtId="0" fontId="5" fillId="0" borderId="1" xfId="28" applyNumberFormat="1" applyFont="1" applyFill="1" applyBorder="1" applyAlignment="1" applyProtection="1">
      <alignment horizontal="center" vertical="center" wrapText="1"/>
    </xf>
    <xf numFmtId="49" fontId="6" fillId="0" borderId="1" xfId="28" applyNumberFormat="1" applyFont="1" applyFill="1" applyBorder="1" applyAlignment="1" applyProtection="1">
      <alignment horizontal="left" vertical="center" wrapText="1"/>
    </xf>
    <xf numFmtId="4" fontId="6" fillId="0" borderId="3" xfId="28" applyNumberFormat="1" applyFont="1" applyFill="1" applyBorder="1" applyAlignment="1" applyProtection="1">
      <alignment horizontal="right" vertical="center" wrapText="1"/>
    </xf>
    <xf numFmtId="4" fontId="6" fillId="0" borderId="1" xfId="28" applyNumberFormat="1" applyFont="1" applyFill="1" applyBorder="1" applyAlignment="1" applyProtection="1">
      <alignment horizontal="right" vertical="center" wrapText="1"/>
    </xf>
    <xf numFmtId="4" fontId="6" fillId="0" borderId="3" xfId="28" applyNumberFormat="1" applyFont="1" applyFill="1" applyBorder="1" applyAlignment="1" applyProtection="1">
      <alignment horizontal="center" vertical="center" wrapText="1"/>
    </xf>
    <xf numFmtId="4" fontId="6" fillId="0" borderId="1" xfId="28" applyNumberFormat="1" applyFont="1" applyFill="1" applyBorder="1" applyAlignment="1" applyProtection="1">
      <alignment horizontal="center" vertical="center" wrapText="1"/>
    </xf>
    <xf numFmtId="0" fontId="5" fillId="0" borderId="7" xfId="28" applyFont="1" applyBorder="1" applyAlignment="1"/>
    <xf numFmtId="0" fontId="6" fillId="0" borderId="7" xfId="28" applyFont="1" applyBorder="1" applyAlignment="1"/>
    <xf numFmtId="0" fontId="6" fillId="0" borderId="0" xfId="28" applyFont="1" applyBorder="1" applyAlignment="1"/>
    <xf numFmtId="0" fontId="6" fillId="0" borderId="0" xfId="28" applyFont="1" applyBorder="1" applyAlignment="1">
      <alignment horizontal="left"/>
    </xf>
    <xf numFmtId="0" fontId="6" fillId="0" borderId="0" xfId="28" applyFont="1"/>
    <xf numFmtId="0" fontId="5" fillId="0" borderId="0" xfId="28" applyNumberFormat="1" applyFont="1" applyFill="1" applyAlignment="1" applyProtection="1">
      <alignment horizontal="right" vertical="center" wrapText="1"/>
    </xf>
    <xf numFmtId="0" fontId="5" fillId="2" borderId="8" xfId="28" applyNumberFormat="1" applyFont="1" applyFill="1" applyBorder="1" applyAlignment="1" applyProtection="1">
      <alignment horizontal="center" vertical="center"/>
    </xf>
    <xf numFmtId="176" fontId="5" fillId="2" borderId="9" xfId="28" applyNumberFormat="1" applyFont="1" applyFill="1" applyBorder="1" applyAlignment="1" applyProtection="1">
      <alignment horizontal="center" vertical="center" wrapText="1"/>
    </xf>
    <xf numFmtId="0" fontId="5" fillId="0" borderId="8" xfId="28" applyFont="1" applyBorder="1" applyAlignment="1">
      <alignment horizontal="center" vertical="center" wrapText="1"/>
    </xf>
    <xf numFmtId="176" fontId="5" fillId="2" borderId="10" xfId="28" applyNumberFormat="1" applyFont="1" applyFill="1" applyBorder="1" applyAlignment="1" applyProtection="1">
      <alignment horizontal="center" vertical="center" wrapText="1"/>
    </xf>
    <xf numFmtId="0" fontId="6" fillId="0" borderId="8" xfId="28" applyFont="1" applyBorder="1" applyAlignment="1">
      <alignment horizontal="center" vertical="center" wrapText="1"/>
    </xf>
    <xf numFmtId="0" fontId="5" fillId="0" borderId="4" xfId="28" applyNumberFormat="1" applyFont="1" applyBorder="1" applyAlignment="1">
      <alignment horizontal="center" vertical="center" wrapText="1"/>
    </xf>
    <xf numFmtId="0" fontId="6" fillId="0" borderId="9" xfId="28" applyFont="1" applyBorder="1" applyAlignment="1">
      <alignment horizontal="center" vertical="center" wrapText="1"/>
    </xf>
    <xf numFmtId="4" fontId="5" fillId="0" borderId="1" xfId="28" applyNumberFormat="1" applyFont="1" applyFill="1" applyBorder="1" applyAlignment="1" applyProtection="1">
      <alignment horizontal="right" vertical="center" wrapText="1"/>
    </xf>
    <xf numFmtId="0" fontId="6" fillId="0" borderId="1" xfId="28" applyFont="1" applyFill="1" applyBorder="1" applyAlignment="1">
      <alignment horizontal="center" vertical="center" wrapText="1"/>
    </xf>
    <xf numFmtId="0" fontId="6" fillId="0" borderId="1" xfId="28" applyFont="1" applyBorder="1" applyAlignment="1">
      <alignment horizontal="center" vertical="center" wrapText="1"/>
    </xf>
    <xf numFmtId="0" fontId="7" fillId="0" borderId="1" xfId="28" applyFont="1" applyBorder="1" applyAlignment="1">
      <alignment horizontal="center" vertical="center" wrapText="1"/>
    </xf>
    <xf numFmtId="0" fontId="8" fillId="0" borderId="1" xfId="28" applyFont="1" applyFill="1" applyBorder="1" applyAlignment="1">
      <alignment horizontal="center" vertical="center" wrapText="1"/>
    </xf>
    <xf numFmtId="0" fontId="8" fillId="0" borderId="1" xfId="28" applyFont="1" applyBorder="1" applyAlignment="1">
      <alignment horizontal="center" vertical="center" wrapText="1"/>
    </xf>
    <xf numFmtId="0" fontId="5" fillId="0" borderId="1" xfId="28" applyFont="1" applyBorder="1" applyAlignment="1">
      <alignment horizontal="center" vertical="center" wrapText="1"/>
    </xf>
    <xf numFmtId="0" fontId="9" fillId="0" borderId="11" xfId="0" applyFont="1" applyFill="1" applyBorder="1" applyAlignment="1">
      <alignment horizontal="left" vertical="center" wrapText="1"/>
    </xf>
    <xf numFmtId="0" fontId="5" fillId="0" borderId="1" xfId="28" applyFont="1" applyFill="1" applyBorder="1" applyAlignment="1">
      <alignment horizontal="center" vertical="center" wrapText="1"/>
    </xf>
    <xf numFmtId="0" fontId="5" fillId="0" borderId="4" xfId="28" applyFont="1" applyBorder="1" applyAlignment="1">
      <alignment horizontal="center" vertical="center" wrapText="1"/>
    </xf>
    <xf numFmtId="0" fontId="2" fillId="0" borderId="1" xfId="60" applyBorder="1"/>
    <xf numFmtId="0" fontId="5" fillId="0" borderId="12" xfId="28" applyFont="1" applyBorder="1" applyAlignment="1">
      <alignment horizontal="center" vertical="center" wrapText="1"/>
    </xf>
    <xf numFmtId="0" fontId="2" fillId="0" borderId="1" xfId="60" applyBorder="1" applyAlignment="1">
      <alignment horizontal="center"/>
    </xf>
    <xf numFmtId="0" fontId="5" fillId="0" borderId="5" xfId="28" applyFont="1" applyBorder="1" applyAlignment="1">
      <alignment horizontal="center" vertical="center" wrapText="1"/>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0" xfId="0" applyFont="1" applyFill="1" applyBorder="1" applyAlignment="1">
      <alignment vertical="center"/>
    </xf>
    <xf numFmtId="0" fontId="13" fillId="0" borderId="0" xfId="0" applyFont="1" applyFill="1" applyAlignment="1">
      <alignment vertical="center"/>
    </xf>
    <xf numFmtId="0" fontId="14" fillId="0" borderId="1" xfId="0"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5"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1" xfId="0" applyNumberFormat="1" applyFont="1" applyBorder="1" applyAlignment="1">
      <alignment vertical="center"/>
    </xf>
    <xf numFmtId="176" fontId="12" fillId="0" borderId="1" xfId="0" applyNumberFormat="1" applyFont="1" applyFill="1" applyBorder="1" applyAlignment="1">
      <alignment horizontal="right" vertical="center"/>
    </xf>
    <xf numFmtId="0" fontId="17" fillId="0" borderId="2" xfId="0" applyFont="1" applyFill="1" applyBorder="1" applyAlignment="1">
      <alignment horizontal="center" vertical="center" shrinkToFit="1"/>
    </xf>
    <xf numFmtId="176" fontId="18"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8" fillId="0" borderId="1" xfId="0" applyNumberFormat="1" applyFont="1" applyFill="1" applyBorder="1" applyAlignment="1">
      <alignment horizontal="center" vertical="center" wrapText="1"/>
    </xf>
    <xf numFmtId="0" fontId="0" fillId="0" borderId="1" xfId="0" applyBorder="1"/>
    <xf numFmtId="0" fontId="16" fillId="0" borderId="13" xfId="66" applyFont="1" applyBorder="1" applyAlignment="1">
      <alignment vertical="center" shrinkToFit="1"/>
    </xf>
    <xf numFmtId="0" fontId="19" fillId="0" borderId="1" xfId="0" applyFont="1" applyFill="1" applyBorder="1" applyAlignment="1">
      <alignment horizontal="left" vertical="center" wrapText="1"/>
    </xf>
    <xf numFmtId="0" fontId="16" fillId="0" borderId="8" xfId="66" applyFont="1" applyBorder="1" applyAlignment="1">
      <alignment vertical="center" shrinkToFit="1"/>
    </xf>
    <xf numFmtId="0" fontId="12" fillId="0" borderId="0" xfId="0" applyFont="1" applyFill="1" applyBorder="1" applyAlignment="1">
      <alignment horizontal="right" vertical="center"/>
    </xf>
    <xf numFmtId="0" fontId="20"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0" xfId="0" applyFont="1" applyFill="1" applyAlignment="1"/>
    <xf numFmtId="0" fontId="21" fillId="0" borderId="0" xfId="59" applyNumberFormat="1" applyFont="1" applyFill="1" applyAlignment="1" applyProtection="1">
      <alignment horizontal="center" vertical="center" wrapText="1"/>
    </xf>
    <xf numFmtId="0" fontId="22" fillId="0" borderId="0" xfId="59" applyNumberFormat="1" applyFont="1" applyFill="1" applyAlignment="1" applyProtection="1">
      <alignment horizontal="center" vertical="center" wrapText="1"/>
    </xf>
    <xf numFmtId="0" fontId="2" fillId="0" borderId="0" xfId="59"/>
    <xf numFmtId="0" fontId="2" fillId="0" borderId="0" xfId="59" applyAlignment="1">
      <alignment horizontal="left" vertical="center"/>
    </xf>
    <xf numFmtId="0" fontId="5" fillId="0" borderId="0" xfId="59" applyNumberFormat="1" applyFont="1" applyFill="1" applyAlignment="1" applyProtection="1">
      <alignment horizontal="right" vertical="center" wrapText="1"/>
    </xf>
    <xf numFmtId="0" fontId="20" fillId="2" borderId="4" xfId="59" applyNumberFormat="1" applyFont="1" applyFill="1" applyBorder="1" applyAlignment="1" applyProtection="1">
      <alignment horizontal="center" vertical="center" wrapText="1"/>
    </xf>
    <xf numFmtId="0" fontId="6" fillId="0" borderId="1" xfId="59" applyNumberFormat="1" applyFont="1" applyFill="1" applyBorder="1" applyAlignment="1" applyProtection="1">
      <alignment horizontal="center" vertical="center" wrapText="1"/>
    </xf>
    <xf numFmtId="0" fontId="5" fillId="2" borderId="14" xfId="59" applyNumberFormat="1" applyFont="1" applyFill="1" applyBorder="1" applyAlignment="1" applyProtection="1">
      <alignment horizontal="center" vertical="center" wrapText="1"/>
    </xf>
    <xf numFmtId="4" fontId="5" fillId="2" borderId="4" xfId="59" applyNumberFormat="1" applyFont="1" applyFill="1" applyBorder="1" applyAlignment="1" applyProtection="1">
      <alignment horizontal="center" vertical="center" wrapText="1"/>
    </xf>
    <xf numFmtId="49" fontId="23" fillId="0" borderId="2" xfId="59" applyNumberFormat="1" applyFont="1" applyFill="1" applyBorder="1" applyAlignment="1" applyProtection="1">
      <alignment horizontal="center" vertical="center" wrapText="1"/>
    </xf>
    <xf numFmtId="177" fontId="20" fillId="0" borderId="2" xfId="59" applyNumberFormat="1" applyFont="1" applyFill="1" applyBorder="1" applyAlignment="1" applyProtection="1">
      <alignment horizontal="center" vertical="center" wrapText="1"/>
    </xf>
    <xf numFmtId="4" fontId="20"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4" fontId="5" fillId="0" borderId="8" xfId="0"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49" fontId="6" fillId="0" borderId="2" xfId="59" applyNumberFormat="1" applyFont="1" applyFill="1" applyBorder="1" applyAlignment="1" applyProtection="1">
      <alignment horizontal="center" vertical="center" wrapText="1"/>
    </xf>
    <xf numFmtId="177" fontId="5" fillId="0" borderId="2" xfId="59" applyNumberFormat="1" applyFont="1" applyFill="1" applyBorder="1" applyAlignment="1" applyProtection="1">
      <alignment horizontal="center" vertical="center" wrapText="1"/>
    </xf>
    <xf numFmtId="49" fontId="8" fillId="0" borderId="2" xfId="74" applyNumberFormat="1" applyFont="1" applyFill="1" applyBorder="1" applyAlignment="1" applyProtection="1">
      <alignment horizontal="center" vertical="center" wrapText="1"/>
    </xf>
    <xf numFmtId="177" fontId="5" fillId="0" borderId="2" xfId="73" applyNumberFormat="1" applyFont="1" applyFill="1" applyBorder="1" applyAlignment="1" applyProtection="1">
      <alignment horizontal="center" vertical="center" wrapText="1"/>
    </xf>
    <xf numFmtId="176" fontId="5" fillId="0" borderId="8" xfId="0" applyNumberFormat="1" applyFont="1" applyFill="1" applyBorder="1" applyAlignment="1">
      <alignment horizontal="center" vertical="center"/>
    </xf>
    <xf numFmtId="0" fontId="20" fillId="0" borderId="1" xfId="59" applyNumberFormat="1" applyFont="1" applyFill="1" applyBorder="1" applyAlignment="1" applyProtection="1">
      <alignment horizontal="center" vertical="center" wrapText="1"/>
    </xf>
    <xf numFmtId="176" fontId="20" fillId="0" borderId="8" xfId="0" applyNumberFormat="1" applyFont="1" applyFill="1" applyBorder="1" applyAlignment="1">
      <alignment horizontal="center" vertical="center"/>
    </xf>
    <xf numFmtId="0" fontId="5" fillId="0" borderId="1" xfId="59" applyNumberFormat="1" applyFont="1" applyFill="1" applyBorder="1" applyAlignment="1" applyProtection="1">
      <alignment horizontal="center" vertical="center" wrapText="1"/>
    </xf>
    <xf numFmtId="0" fontId="5" fillId="0" borderId="1" xfId="73" applyNumberFormat="1" applyFont="1" applyFill="1" applyBorder="1" applyAlignment="1" applyProtection="1">
      <alignment horizontal="center" vertical="center" wrapText="1"/>
    </xf>
    <xf numFmtId="0" fontId="23" fillId="0" borderId="1" xfId="59" applyNumberFormat="1" applyFont="1" applyFill="1" applyBorder="1" applyAlignment="1" applyProtection="1">
      <alignment horizontal="center" vertical="center" wrapText="1"/>
    </xf>
    <xf numFmtId="0" fontId="6" fillId="0" borderId="2" xfId="59"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1" xfId="59" applyNumberFormat="1" applyFont="1" applyFill="1" applyBorder="1" applyAlignment="1" applyProtection="1">
      <alignment horizontal="left" vertical="center" wrapText="1"/>
    </xf>
    <xf numFmtId="0" fontId="20" fillId="0" borderId="2" xfId="0" applyFont="1" applyFill="1" applyBorder="1" applyAlignment="1">
      <alignment horizontal="center" vertical="center" shrinkToFit="1"/>
    </xf>
    <xf numFmtId="0" fontId="20"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8" fillId="0" borderId="2" xfId="74" applyNumberFormat="1" applyFont="1" applyFill="1" applyBorder="1" applyAlignment="1" applyProtection="1">
      <alignment horizontal="center" vertical="center" wrapText="1"/>
    </xf>
    <xf numFmtId="0" fontId="8" fillId="0" borderId="1" xfId="74"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7" fillId="0" borderId="1" xfId="59" applyNumberFormat="1" applyFont="1" applyFill="1" applyBorder="1" applyAlignment="1" applyProtection="1">
      <alignment horizontal="center" vertical="center" wrapText="1"/>
    </xf>
    <xf numFmtId="0" fontId="5" fillId="0" borderId="7" xfId="59" applyNumberFormat="1" applyFont="1" applyFill="1" applyBorder="1" applyAlignment="1" applyProtection="1">
      <alignment horizontal="left" vertical="center" wrapText="1"/>
    </xf>
    <xf numFmtId="0" fontId="6" fillId="0" borderId="7" xfId="59" applyNumberFormat="1" applyFont="1" applyFill="1" applyBorder="1" applyAlignment="1" applyProtection="1">
      <alignment horizontal="left" vertical="center" wrapText="1"/>
    </xf>
    <xf numFmtId="0" fontId="6" fillId="0" borderId="0" xfId="59" applyNumberFormat="1" applyFont="1" applyFill="1" applyAlignment="1" applyProtection="1">
      <alignment horizontal="left" vertical="center" wrapText="1"/>
    </xf>
    <xf numFmtId="0" fontId="5" fillId="0" borderId="0" xfId="0" applyFont="1" applyFill="1" applyAlignment="1">
      <alignment vertical="center"/>
    </xf>
    <xf numFmtId="0" fontId="13" fillId="0" borderId="0" xfId="0" applyFont="1" applyFill="1" applyAlignment="1">
      <alignment horizontal="center" vertical="center"/>
    </xf>
    <xf numFmtId="0" fontId="5" fillId="0" borderId="6" xfId="0" applyFont="1" applyFill="1" applyBorder="1" applyAlignment="1">
      <alignment horizontal="left" vertical="center"/>
    </xf>
    <xf numFmtId="0" fontId="5" fillId="0" borderId="0" xfId="0" applyFont="1" applyFill="1" applyAlignment="1">
      <alignment horizontal="right" vertical="center"/>
    </xf>
    <xf numFmtId="0" fontId="20" fillId="2" borderId="1" xfId="0" applyFont="1" applyFill="1" applyBorder="1" applyAlignment="1">
      <alignment horizontal="center" vertical="center" wrapText="1"/>
    </xf>
    <xf numFmtId="176" fontId="24" fillId="0" borderId="1" xfId="0" applyNumberFormat="1" applyFont="1" applyFill="1" applyBorder="1" applyAlignment="1">
      <alignment horizontal="center" vertical="center"/>
    </xf>
    <xf numFmtId="176" fontId="15" fillId="0" borderId="1" xfId="0" applyNumberFormat="1" applyFont="1" applyFill="1" applyBorder="1" applyAlignment="1">
      <alignment horizontal="right" vertical="center"/>
    </xf>
    <xf numFmtId="0" fontId="2" fillId="0" borderId="2" xfId="0" applyFont="1" applyFill="1" applyBorder="1" applyAlignment="1">
      <alignment horizontal="center" vertical="center" shrinkToFit="1"/>
    </xf>
    <xf numFmtId="176" fontId="19" fillId="0" borderId="1" xfId="0" applyNumberFormat="1" applyFont="1" applyFill="1" applyBorder="1" applyAlignment="1">
      <alignment horizontal="center" vertical="center" wrapText="1"/>
    </xf>
    <xf numFmtId="4" fontId="13" fillId="0" borderId="1" xfId="0" applyNumberFormat="1" applyFont="1" applyFill="1" applyBorder="1" applyAlignment="1">
      <alignment horizontal="center" vertical="center"/>
    </xf>
    <xf numFmtId="4" fontId="13" fillId="0" borderId="0" xfId="0" applyNumberFormat="1" applyFont="1" applyFill="1" applyBorder="1" applyAlignment="1">
      <alignment horizontal="center" vertical="center"/>
    </xf>
    <xf numFmtId="176" fontId="25"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0" fontId="25" fillId="0" borderId="1" xfId="72" applyNumberFormat="1" applyFont="1" applyBorder="1" applyAlignment="1">
      <alignment horizontal="center" vertical="center" wrapText="1"/>
    </xf>
    <xf numFmtId="0" fontId="18" fillId="0" borderId="1" xfId="72" applyNumberFormat="1" applyFont="1" applyBorder="1" applyAlignment="1">
      <alignment horizontal="center" vertical="center" wrapText="1"/>
    </xf>
    <xf numFmtId="0" fontId="17" fillId="0" borderId="1" xfId="70" applyFont="1" applyBorder="1" applyAlignment="1">
      <alignment horizontal="center" vertical="center" shrinkToFit="1"/>
    </xf>
    <xf numFmtId="178" fontId="17" fillId="0" borderId="1" xfId="0" applyNumberFormat="1" applyFont="1" applyFill="1" applyBorder="1" applyAlignment="1">
      <alignment horizontal="center" vertical="center"/>
    </xf>
    <xf numFmtId="0" fontId="26" fillId="0" borderId="1" xfId="0" applyFont="1" applyFill="1" applyBorder="1" applyAlignment="1">
      <alignment horizontal="center" vertical="center"/>
    </xf>
    <xf numFmtId="0" fontId="27" fillId="0" borderId="1" xfId="0" applyFont="1" applyFill="1" applyBorder="1" applyAlignment="1">
      <alignment horizontal="center" wrapText="1"/>
    </xf>
    <xf numFmtId="0" fontId="17" fillId="0" borderId="1" xfId="21" applyFont="1" applyFill="1" applyBorder="1" applyAlignment="1">
      <alignment horizontal="center" vertical="center" shrinkToFit="1"/>
    </xf>
    <xf numFmtId="179" fontId="17"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179" fontId="17" fillId="0" borderId="8" xfId="0" applyNumberFormat="1" applyFont="1" applyFill="1" applyBorder="1" applyAlignment="1">
      <alignment horizontal="center" vertical="center"/>
    </xf>
    <xf numFmtId="0" fontId="13" fillId="0" borderId="1" xfId="0" applyFont="1" applyFill="1" applyBorder="1" applyAlignment="1">
      <alignment vertical="center"/>
    </xf>
    <xf numFmtId="0" fontId="17" fillId="0" borderId="8" xfId="0" applyNumberFormat="1" applyFont="1" applyFill="1" applyBorder="1" applyAlignment="1">
      <alignment horizontal="center" vertical="center"/>
    </xf>
    <xf numFmtId="178" fontId="17" fillId="0" borderId="8" xfId="0" applyNumberFormat="1" applyFont="1" applyFill="1" applyBorder="1" applyAlignment="1">
      <alignment horizontal="center" vertical="center"/>
    </xf>
    <xf numFmtId="0" fontId="17" fillId="0" borderId="3" xfId="0" applyFont="1" applyFill="1" applyBorder="1" applyAlignment="1">
      <alignment horizontal="center" vertical="center" shrinkToFit="1"/>
    </xf>
    <xf numFmtId="176" fontId="18" fillId="0" borderId="1" xfId="0" applyNumberFormat="1" applyFont="1" applyFill="1" applyBorder="1" applyAlignment="1">
      <alignment horizontal="center" vertical="center" wrapText="1"/>
    </xf>
    <xf numFmtId="0" fontId="12" fillId="0" borderId="0" xfId="0" applyFont="1" applyFill="1" applyAlignment="1">
      <alignment horizontal="left" vertical="center" wrapText="1"/>
    </xf>
    <xf numFmtId="0" fontId="12" fillId="0" borderId="0" xfId="0" applyNumberFormat="1" applyFont="1" applyFill="1" applyBorder="1" applyAlignment="1">
      <alignment vertical="center"/>
    </xf>
    <xf numFmtId="0" fontId="5" fillId="0" borderId="1" xfId="0" applyFont="1" applyFill="1" applyBorder="1" applyAlignment="1">
      <alignment horizontal="left" vertical="center"/>
    </xf>
    <xf numFmtId="176" fontId="5" fillId="0" borderId="1" xfId="0" applyNumberFormat="1" applyFont="1" applyFill="1" applyBorder="1" applyAlignment="1">
      <alignment vertical="center"/>
    </xf>
    <xf numFmtId="49" fontId="28"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4" fontId="29" fillId="0" borderId="15" xfId="0" applyNumberFormat="1" applyFont="1" applyFill="1" applyBorder="1" applyAlignment="1">
      <alignment horizontal="right" vertical="center" shrinkToFit="1"/>
    </xf>
    <xf numFmtId="176" fontId="30"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31" fillId="0" borderId="1" xfId="0" applyNumberFormat="1" applyFont="1" applyFill="1" applyBorder="1" applyAlignment="1">
      <alignment vertical="center"/>
    </xf>
    <xf numFmtId="0" fontId="6" fillId="0" borderId="1" xfId="0" applyFont="1" applyFill="1" applyBorder="1" applyAlignment="1">
      <alignment horizontal="left" vertical="center"/>
    </xf>
    <xf numFmtId="176" fontId="30" fillId="0" borderId="1" xfId="70" applyNumberFormat="1" applyFont="1" applyBorder="1" applyAlignment="1">
      <alignment horizontal="center" vertical="center" shrinkToFit="1"/>
    </xf>
    <xf numFmtId="176" fontId="30" fillId="0" borderId="5" xfId="72" applyNumberFormat="1" applyFont="1" applyBorder="1" applyAlignment="1">
      <alignment horizontal="center" vertical="center" wrapText="1"/>
    </xf>
    <xf numFmtId="176" fontId="32" fillId="0" borderId="1" xfId="0" applyNumberFormat="1" applyFont="1" applyFill="1" applyBorder="1" applyAlignment="1">
      <alignment vertical="center"/>
    </xf>
    <xf numFmtId="0" fontId="14" fillId="0" borderId="8"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2" fillId="0" borderId="15" xfId="66" applyNumberFormat="1" applyFont="1" applyFill="1" applyBorder="1" applyAlignment="1">
      <alignment horizontal="center" vertical="center" shrinkToFit="1"/>
    </xf>
    <xf numFmtId="0" fontId="33" fillId="0" borderId="1" xfId="0" applyFont="1" applyFill="1" applyBorder="1" applyAlignment="1"/>
    <xf numFmtId="0" fontId="33" fillId="0" borderId="1" xfId="0" applyFont="1" applyFill="1" applyBorder="1" applyAlignment="1">
      <alignment horizontal="center" vertical="center"/>
    </xf>
    <xf numFmtId="0" fontId="2" fillId="0" borderId="1" xfId="21" applyFont="1" applyFill="1" applyBorder="1" applyAlignment="1">
      <alignment horizontal="right" vertical="center" shrinkToFit="1"/>
    </xf>
    <xf numFmtId="176" fontId="2" fillId="0" borderId="1" xfId="0" applyNumberFormat="1" applyFont="1" applyFill="1" applyBorder="1" applyAlignment="1">
      <alignment horizontal="right" vertical="center"/>
    </xf>
    <xf numFmtId="0" fontId="2" fillId="0" borderId="1" xfId="0" applyFont="1" applyFill="1" applyBorder="1" applyAlignment="1">
      <alignment horizontal="right" vertical="center"/>
    </xf>
    <xf numFmtId="0" fontId="2" fillId="0" borderId="1" xfId="21" applyFont="1" applyFill="1" applyBorder="1" applyAlignment="1">
      <alignment horizontal="center" vertical="center" shrinkToFit="1"/>
    </xf>
    <xf numFmtId="0" fontId="0" fillId="0" borderId="4" xfId="0" applyBorder="1"/>
    <xf numFmtId="176" fontId="19" fillId="0" borderId="1" xfId="0" applyNumberFormat="1" applyFont="1" applyFill="1" applyBorder="1" applyAlignment="1">
      <alignment horizontal="center" vertical="center"/>
    </xf>
    <xf numFmtId="0" fontId="34" fillId="0" borderId="15" xfId="21" applyFont="1" applyBorder="1" applyAlignment="1">
      <alignment horizontal="center" vertical="center" shrinkToFit="1"/>
    </xf>
    <xf numFmtId="0" fontId="2" fillId="0" borderId="15" xfId="21" applyFont="1" applyBorder="1" applyAlignment="1">
      <alignment horizontal="left" vertical="center" shrinkToFit="1"/>
    </xf>
    <xf numFmtId="49" fontId="35" fillId="0" borderId="8" xfId="0" applyNumberFormat="1" applyFont="1" applyFill="1" applyBorder="1" applyAlignment="1">
      <alignment horizontal="center" vertical="center"/>
    </xf>
    <xf numFmtId="0" fontId="36" fillId="0" borderId="1" xfId="0" applyFont="1" applyFill="1" applyBorder="1" applyAlignment="1">
      <alignment horizontal="center" vertical="center"/>
    </xf>
    <xf numFmtId="0" fontId="37" fillId="0" borderId="1" xfId="0" applyFont="1" applyFill="1" applyBorder="1" applyAlignment="1">
      <alignment horizontal="center"/>
    </xf>
    <xf numFmtId="0" fontId="2" fillId="0" borderId="1" xfId="72" applyNumberFormat="1" applyFont="1" applyBorder="1" applyAlignment="1">
      <alignment horizontal="center" vertical="center" wrapText="1"/>
    </xf>
    <xf numFmtId="0" fontId="30" fillId="0" borderId="15" xfId="21" applyFont="1" applyBorder="1" applyAlignment="1">
      <alignment horizontal="left" vertical="center" shrinkToFit="1"/>
    </xf>
    <xf numFmtId="0" fontId="13" fillId="0" borderId="0" xfId="0" applyNumberFormat="1" applyFont="1" applyFill="1" applyAlignment="1">
      <alignment vertical="center" wrapText="1"/>
    </xf>
    <xf numFmtId="0" fontId="19" fillId="0" borderId="0" xfId="0" applyFont="1" applyFill="1" applyAlignment="1">
      <alignment vertical="center"/>
    </xf>
    <xf numFmtId="0" fontId="38" fillId="0" borderId="0" xfId="0" applyFont="1" applyFill="1" applyAlignment="1">
      <alignment horizontal="justify" vertical="center"/>
    </xf>
    <xf numFmtId="0" fontId="39" fillId="0" borderId="0" xfId="0" applyFont="1" applyFill="1" applyAlignment="1">
      <alignment horizontal="center" vertical="center"/>
    </xf>
    <xf numFmtId="0" fontId="40" fillId="0" borderId="0" xfId="0" applyFont="1" applyFill="1" applyAlignment="1">
      <alignment horizontal="center" vertical="center"/>
    </xf>
    <xf numFmtId="0" fontId="41" fillId="0" borderId="0" xfId="0" applyFont="1" applyFill="1" applyBorder="1" applyAlignment="1">
      <alignment vertical="center"/>
    </xf>
    <xf numFmtId="0" fontId="15" fillId="0" borderId="1"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 xfId="0" applyNumberFormat="1" applyFont="1" applyBorder="1" applyAlignment="1">
      <alignment horizontal="center" vertical="center" wrapText="1"/>
    </xf>
    <xf numFmtId="0" fontId="24" fillId="0" borderId="1" xfId="0" applyNumberFormat="1" applyFont="1" applyBorder="1" applyAlignment="1">
      <alignment horizontal="center" vertical="center" wrapText="1"/>
    </xf>
    <xf numFmtId="49" fontId="24" fillId="0" borderId="1" xfId="0" applyNumberFormat="1" applyFont="1" applyFill="1" applyBorder="1" applyAlignment="1">
      <alignment horizontal="center" vertical="center"/>
    </xf>
    <xf numFmtId="176" fontId="25" fillId="0" borderId="1" xfId="0" applyNumberFormat="1" applyFont="1" applyFill="1" applyBorder="1" applyAlignment="1">
      <alignment horizontal="center" vertical="center"/>
    </xf>
    <xf numFmtId="178" fontId="42" fillId="0" borderId="1" xfId="0" applyNumberFormat="1" applyFont="1" applyFill="1" applyBorder="1" applyAlignment="1">
      <alignment horizontal="center" vertical="center"/>
    </xf>
    <xf numFmtId="179" fontId="42"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42" fillId="0" borderId="1" xfId="0" applyNumberFormat="1" applyFont="1" applyFill="1" applyBorder="1" applyAlignment="1">
      <alignment horizontal="center" vertical="center"/>
    </xf>
    <xf numFmtId="176" fontId="43" fillId="0" borderId="1" xfId="0" applyNumberFormat="1" applyFont="1" applyFill="1" applyBorder="1" applyAlignment="1">
      <alignment horizontal="right" vertical="center"/>
    </xf>
    <xf numFmtId="49" fontId="35" fillId="0" borderId="1" xfId="0" applyNumberFormat="1" applyFont="1" applyFill="1" applyBorder="1" applyAlignment="1">
      <alignment horizontal="center" vertical="center"/>
    </xf>
  </cellXfs>
  <cellStyles count="7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常规 25" xfId="18"/>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常规_2012年预算公开分析表（26个部门财政拨款三公经费）" xfId="28"/>
    <cellStyle name="计算" xfId="29" builtinId="22"/>
    <cellStyle name="常规 26" xfId="30"/>
    <cellStyle name="检查单元格" xfId="31" builtinId="23"/>
    <cellStyle name="20% - 强调文字颜色 6" xfId="32" builtinId="50"/>
    <cellStyle name="强调文字颜色 2" xfId="33" builtinId="33"/>
    <cellStyle name="链接单元格" xfId="34" builtinId="24"/>
    <cellStyle name="汇总" xfId="35" builtinId="25"/>
    <cellStyle name="常规 27" xfId="36"/>
    <cellStyle name="好" xfId="37" builtinId="26"/>
    <cellStyle name="常规 16" xfId="38"/>
    <cellStyle name="常规 21" xfId="39"/>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样式 1" xfId="61"/>
    <cellStyle name="常规 11" xfId="62"/>
    <cellStyle name="常规 23" xfId="63"/>
    <cellStyle name="常规 29" xfId="64"/>
    <cellStyle name="常规 24" xfId="65"/>
    <cellStyle name="常规 19" xfId="66"/>
    <cellStyle name="常规 22" xfId="67"/>
    <cellStyle name="常规 28" xfId="68"/>
    <cellStyle name="常规_公共预算基本支出表" xfId="69"/>
    <cellStyle name="常规 15" xfId="70"/>
    <cellStyle name="常规 20" xfId="71"/>
    <cellStyle name="常规 9" xfId="72"/>
    <cellStyle name="常规 4 3" xfId="73"/>
    <cellStyle name="常规 4 2" xfId="74"/>
  </cellStyles>
  <tableStyles count="0" defaultTableStyle="TableStyleMedium2"/>
  <colors>
    <mruColors>
      <color rgb="00FFFFFF"/>
      <color rgb="00000000"/>
    </mruColors>
  </colors>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46"/>
  <sheetViews>
    <sheetView workbookViewId="0">
      <pane xSplit="15" ySplit="7" topLeftCell="P8" activePane="bottomRight" state="frozen"/>
      <selection/>
      <selection pane="topRight"/>
      <selection pane="bottomLeft"/>
      <selection pane="bottomRight" activeCell="B11" sqref="B11"/>
    </sheetView>
  </sheetViews>
  <sheetFormatPr defaultColWidth="9" defaultRowHeight="14.25"/>
  <cols>
    <col min="1" max="1" width="26" style="55" customWidth="1"/>
    <col min="2" max="2" width="9.125" style="55" customWidth="1"/>
    <col min="3" max="3" width="1.75" style="55" customWidth="1"/>
    <col min="4" max="4" width="8.125" style="116" customWidth="1"/>
    <col min="5" max="5" width="16.5" style="177" customWidth="1"/>
    <col min="6" max="6" width="7.875" style="55" customWidth="1"/>
    <col min="7" max="7" width="7.75" style="55" customWidth="1"/>
    <col min="8" max="8" width="8.875" style="55" customWidth="1"/>
    <col min="9" max="9" width="8" style="55" customWidth="1"/>
    <col min="10" max="10" width="4.875" style="55" customWidth="1"/>
    <col min="11" max="11" width="4" style="55" customWidth="1"/>
    <col min="12" max="12" width="5.25" style="55" customWidth="1"/>
    <col min="13" max="13" width="6.125" style="55" customWidth="1"/>
    <col min="14" max="14" width="4" style="55" customWidth="1"/>
    <col min="15" max="15" width="8.75" style="55" customWidth="1"/>
    <col min="16" max="16384" width="9" style="55"/>
  </cols>
  <sheetData>
    <row r="1" s="55" customFormat="1" ht="12" customHeight="1" spans="1:5">
      <c r="A1" s="178"/>
      <c r="D1" s="116"/>
      <c r="E1" s="177"/>
    </row>
    <row r="2" s="55" customFormat="1" ht="12" customHeight="1" spans="1:15">
      <c r="A2" s="52" t="s">
        <v>0</v>
      </c>
      <c r="B2" s="53"/>
      <c r="C2" s="53"/>
      <c r="D2" s="179"/>
      <c r="E2" s="180"/>
      <c r="F2" s="53"/>
      <c r="G2" s="53"/>
      <c r="H2" s="53"/>
      <c r="I2" s="53"/>
      <c r="J2" s="53"/>
      <c r="K2" s="53"/>
      <c r="L2" s="53"/>
      <c r="M2" s="53"/>
      <c r="N2" s="53"/>
      <c r="O2" s="53"/>
    </row>
    <row r="3" s="55" customFormat="1" ht="29.1" customHeight="1" spans="1:15">
      <c r="A3" s="53"/>
      <c r="B3" s="53"/>
      <c r="C3" s="53"/>
      <c r="D3" s="179"/>
      <c r="E3" s="180"/>
      <c r="F3" s="53"/>
      <c r="G3" s="53"/>
      <c r="H3" s="53"/>
      <c r="I3" s="53"/>
      <c r="J3" s="53"/>
      <c r="K3" s="53"/>
      <c r="L3" s="53"/>
      <c r="M3" s="53"/>
      <c r="N3" s="53"/>
      <c r="O3" s="53"/>
    </row>
    <row r="4" s="55" customFormat="1" ht="21.75" customHeight="1" spans="1:14">
      <c r="A4" s="54" t="s">
        <v>1</v>
      </c>
      <c r="B4" s="54" t="s">
        <v>2</v>
      </c>
      <c r="C4" s="54"/>
      <c r="D4" s="54"/>
      <c r="E4" s="181"/>
      <c r="N4" s="72" t="s">
        <v>3</v>
      </c>
    </row>
    <row r="5" s="55" customFormat="1" ht="24.95" customHeight="1" spans="1:15">
      <c r="A5" s="56" t="s">
        <v>4</v>
      </c>
      <c r="B5" s="56"/>
      <c r="C5" s="56"/>
      <c r="D5" s="182" t="s">
        <v>5</v>
      </c>
      <c r="E5" s="183"/>
      <c r="F5" s="56"/>
      <c r="G5" s="56"/>
      <c r="H5" s="56"/>
      <c r="I5" s="56"/>
      <c r="J5" s="56"/>
      <c r="K5" s="56"/>
      <c r="L5" s="56"/>
      <c r="M5" s="56"/>
      <c r="N5" s="56"/>
      <c r="O5" s="56"/>
    </row>
    <row r="6" s="176" customFormat="1" ht="48.95" customHeight="1" spans="1:15">
      <c r="A6" s="57" t="s">
        <v>6</v>
      </c>
      <c r="B6" s="57" t="s">
        <v>7</v>
      </c>
      <c r="C6" s="56"/>
      <c r="D6" s="58" t="s">
        <v>8</v>
      </c>
      <c r="E6" s="184"/>
      <c r="F6" s="59" t="s">
        <v>9</v>
      </c>
      <c r="G6" s="59"/>
      <c r="H6" s="59"/>
      <c r="I6" s="59"/>
      <c r="J6" s="59"/>
      <c r="K6" s="59"/>
      <c r="L6" s="59"/>
      <c r="M6" s="59"/>
      <c r="N6" s="59"/>
      <c r="O6" s="59"/>
    </row>
    <row r="7" s="176" customFormat="1" ht="63" customHeight="1" spans="1:15">
      <c r="A7" s="57"/>
      <c r="B7" s="57"/>
      <c r="C7" s="56"/>
      <c r="D7" s="73" t="s">
        <v>10</v>
      </c>
      <c r="E7" s="185" t="s">
        <v>11</v>
      </c>
      <c r="F7" s="58" t="s">
        <v>12</v>
      </c>
      <c r="G7" s="58" t="s">
        <v>13</v>
      </c>
      <c r="H7" s="58" t="s">
        <v>14</v>
      </c>
      <c r="I7" s="58" t="s">
        <v>15</v>
      </c>
      <c r="J7" s="58" t="s">
        <v>16</v>
      </c>
      <c r="K7" s="58" t="s">
        <v>17</v>
      </c>
      <c r="L7" s="58" t="s">
        <v>18</v>
      </c>
      <c r="M7" s="58" t="s">
        <v>19</v>
      </c>
      <c r="N7" s="58" t="s">
        <v>20</v>
      </c>
      <c r="O7" s="73" t="s">
        <v>21</v>
      </c>
    </row>
    <row r="8" s="55" customFormat="1" ht="18.95" customHeight="1" spans="1:15">
      <c r="A8" s="146" t="s">
        <v>22</v>
      </c>
      <c r="B8" s="150">
        <v>64156.62</v>
      </c>
      <c r="C8" s="56"/>
      <c r="D8" s="186"/>
      <c r="E8" s="149"/>
      <c r="F8" s="128"/>
      <c r="G8" s="108"/>
      <c r="H8" s="108"/>
      <c r="I8" s="108"/>
      <c r="J8" s="108"/>
      <c r="K8" s="108"/>
      <c r="L8" s="108"/>
      <c r="M8" s="108"/>
      <c r="N8" s="108"/>
      <c r="O8" s="108"/>
    </row>
    <row r="9" s="55" customFormat="1" ht="18.95" customHeight="1" spans="1:15">
      <c r="A9" s="146" t="s">
        <v>23</v>
      </c>
      <c r="B9" s="150">
        <v>64019.8</v>
      </c>
      <c r="C9" s="56"/>
      <c r="D9" s="123">
        <v>201</v>
      </c>
      <c r="E9" s="168" t="s">
        <v>24</v>
      </c>
      <c r="F9" s="151"/>
      <c r="G9" s="152">
        <v>190.0181</v>
      </c>
      <c r="H9" s="153">
        <v>49.3469</v>
      </c>
      <c r="I9" s="74"/>
      <c r="J9" s="74"/>
      <c r="K9" s="74"/>
      <c r="L9" s="74"/>
      <c r="M9" s="159">
        <v>1.71</v>
      </c>
      <c r="N9" s="66"/>
      <c r="O9" s="152">
        <f t="shared" ref="O9:O22" si="0">SUM(F9:N9)</f>
        <v>241.075</v>
      </c>
    </row>
    <row r="10" s="55" customFormat="1" ht="18.95" customHeight="1" spans="1:15">
      <c r="A10" s="154" t="s">
        <v>25</v>
      </c>
      <c r="B10" s="62"/>
      <c r="C10" s="56"/>
      <c r="D10" s="63">
        <v>20110</v>
      </c>
      <c r="E10" s="187" t="s">
        <v>26</v>
      </c>
      <c r="F10" s="151"/>
      <c r="G10" s="152">
        <v>33.9</v>
      </c>
      <c r="H10" s="153"/>
      <c r="I10" s="74"/>
      <c r="J10" s="74"/>
      <c r="K10" s="74"/>
      <c r="L10" s="74"/>
      <c r="M10" s="74"/>
      <c r="N10" s="74"/>
      <c r="O10" s="152">
        <f t="shared" si="0"/>
        <v>33.9</v>
      </c>
    </row>
    <row r="11" s="55" customFormat="1" ht="25" customHeight="1" spans="1:15">
      <c r="A11" s="146" t="s">
        <v>27</v>
      </c>
      <c r="B11" s="55">
        <v>136.82</v>
      </c>
      <c r="C11" s="56"/>
      <c r="D11" s="63">
        <v>2011099</v>
      </c>
      <c r="E11" s="187" t="s">
        <v>28</v>
      </c>
      <c r="F11" s="151"/>
      <c r="G11" s="152">
        <v>33.9</v>
      </c>
      <c r="H11" s="153"/>
      <c r="I11" s="74"/>
      <c r="J11" s="74"/>
      <c r="K11" s="74"/>
      <c r="L11" s="74"/>
      <c r="M11" s="74"/>
      <c r="N11" s="74"/>
      <c r="O11" s="152">
        <f t="shared" si="0"/>
        <v>33.9</v>
      </c>
    </row>
    <row r="12" s="55" customFormat="1" ht="18.95" customHeight="1" spans="1:15">
      <c r="A12" s="146" t="s">
        <v>29</v>
      </c>
      <c r="B12" s="62"/>
      <c r="C12" s="56"/>
      <c r="D12" s="63">
        <v>20199</v>
      </c>
      <c r="E12" s="187" t="s">
        <v>30</v>
      </c>
      <c r="F12" s="151"/>
      <c r="G12" s="152">
        <v>156.1181</v>
      </c>
      <c r="H12" s="153">
        <v>49.3469</v>
      </c>
      <c r="I12" s="74"/>
      <c r="J12" s="74"/>
      <c r="K12" s="74"/>
      <c r="L12" s="74"/>
      <c r="M12" s="159">
        <v>1.71</v>
      </c>
      <c r="N12" s="74"/>
      <c r="O12" s="152">
        <f t="shared" si="0"/>
        <v>207.175</v>
      </c>
    </row>
    <row r="13" s="55" customFormat="1" ht="25" customHeight="1" spans="1:15">
      <c r="A13" s="146" t="s">
        <v>31</v>
      </c>
      <c r="B13" s="62"/>
      <c r="C13" s="56"/>
      <c r="D13" s="63">
        <v>2019999</v>
      </c>
      <c r="E13" s="187" t="s">
        <v>32</v>
      </c>
      <c r="F13" s="151"/>
      <c r="G13" s="152">
        <v>156.1181</v>
      </c>
      <c r="H13" s="153">
        <v>49.3469</v>
      </c>
      <c r="I13" s="74"/>
      <c r="J13" s="74"/>
      <c r="K13" s="74"/>
      <c r="L13" s="74"/>
      <c r="M13" s="159">
        <v>1.71</v>
      </c>
      <c r="N13" s="74"/>
      <c r="O13" s="152">
        <f t="shared" si="0"/>
        <v>207.175</v>
      </c>
    </row>
    <row r="14" s="55" customFormat="1" ht="25" customHeight="1" spans="1:15">
      <c r="A14" s="146" t="s">
        <v>33</v>
      </c>
      <c r="B14" s="62"/>
      <c r="C14" s="56"/>
      <c r="D14" s="63">
        <v>208</v>
      </c>
      <c r="E14" s="187" t="s">
        <v>34</v>
      </c>
      <c r="F14" s="155">
        <v>1297.3003</v>
      </c>
      <c r="G14" s="156">
        <v>450.7677</v>
      </c>
      <c r="H14" s="153">
        <f>H15+H19+H23+H26</f>
        <v>8486.5391</v>
      </c>
      <c r="I14" s="74">
        <f>I15+I19+I23+I26</f>
        <v>29024.53</v>
      </c>
      <c r="J14" s="74"/>
      <c r="K14" s="74"/>
      <c r="L14" s="74">
        <v>0.56</v>
      </c>
      <c r="M14" s="74"/>
      <c r="N14" s="74"/>
      <c r="O14" s="152">
        <f t="shared" si="0"/>
        <v>39259.6971</v>
      </c>
    </row>
    <row r="15" s="55" customFormat="1" ht="25" customHeight="1" spans="1:15">
      <c r="A15" s="146" t="s">
        <v>35</v>
      </c>
      <c r="B15" s="62"/>
      <c r="C15" s="56"/>
      <c r="D15" s="63">
        <v>20801</v>
      </c>
      <c r="E15" s="129" t="s">
        <v>36</v>
      </c>
      <c r="F15" s="155">
        <v>1297.2967</v>
      </c>
      <c r="G15" s="152">
        <v>437.8677</v>
      </c>
      <c r="H15" s="157">
        <v>330.0391</v>
      </c>
      <c r="I15" s="74"/>
      <c r="J15" s="74"/>
      <c r="K15" s="74"/>
      <c r="L15" s="74">
        <v>0.56</v>
      </c>
      <c r="M15" s="74"/>
      <c r="N15" s="74"/>
      <c r="O15" s="152">
        <f t="shared" si="0"/>
        <v>2065.7635</v>
      </c>
    </row>
    <row r="16" s="55" customFormat="1" ht="18.95" customHeight="1" spans="1:15">
      <c r="A16" s="146"/>
      <c r="B16" s="62"/>
      <c r="C16" s="56"/>
      <c r="D16" s="63">
        <v>2080101</v>
      </c>
      <c r="E16" s="187" t="s">
        <v>37</v>
      </c>
      <c r="F16" s="155">
        <v>417.6</v>
      </c>
      <c r="G16" s="152">
        <v>31.8521</v>
      </c>
      <c r="H16" s="157"/>
      <c r="I16" s="74"/>
      <c r="J16" s="74"/>
      <c r="K16" s="74"/>
      <c r="L16" s="74"/>
      <c r="M16" s="74"/>
      <c r="N16" s="74"/>
      <c r="O16" s="152">
        <f t="shared" si="0"/>
        <v>449.4521</v>
      </c>
    </row>
    <row r="17" s="55" customFormat="1" ht="18.95" customHeight="1" spans="1:15">
      <c r="A17" s="146"/>
      <c r="B17" s="62"/>
      <c r="C17" s="56"/>
      <c r="D17" s="63">
        <v>2080109</v>
      </c>
      <c r="E17" s="187" t="s">
        <v>38</v>
      </c>
      <c r="F17" s="152">
        <v>879.7003</v>
      </c>
      <c r="G17" s="152">
        <v>315.4217</v>
      </c>
      <c r="H17" s="157">
        <v>303.06</v>
      </c>
      <c r="I17" s="74"/>
      <c r="J17" s="74"/>
      <c r="K17" s="74"/>
      <c r="L17" s="74">
        <v>0.56</v>
      </c>
      <c r="M17" s="74"/>
      <c r="N17" s="74"/>
      <c r="O17" s="152">
        <f t="shared" si="0"/>
        <v>1498.742</v>
      </c>
    </row>
    <row r="18" s="55" customFormat="1" ht="26" customHeight="1" spans="1:15">
      <c r="A18" s="146"/>
      <c r="B18" s="62"/>
      <c r="C18" s="56"/>
      <c r="D18" s="63">
        <v>2080199</v>
      </c>
      <c r="E18" s="129" t="s">
        <v>39</v>
      </c>
      <c r="F18" s="151"/>
      <c r="G18" s="152">
        <v>90.5939</v>
      </c>
      <c r="H18" s="157">
        <v>26.9791</v>
      </c>
      <c r="I18" s="74"/>
      <c r="J18" s="74"/>
      <c r="K18" s="74"/>
      <c r="L18" s="74"/>
      <c r="M18" s="74"/>
      <c r="N18" s="74"/>
      <c r="O18" s="152">
        <f t="shared" si="0"/>
        <v>117.573</v>
      </c>
    </row>
    <row r="19" s="55" customFormat="1" ht="26" customHeight="1" spans="1:15">
      <c r="A19" s="146"/>
      <c r="B19" s="62"/>
      <c r="C19" s="56"/>
      <c r="D19" s="63">
        <v>20803</v>
      </c>
      <c r="E19" s="130" t="s">
        <v>40</v>
      </c>
      <c r="F19" s="151"/>
      <c r="G19" s="159"/>
      <c r="H19" s="159">
        <v>6321</v>
      </c>
      <c r="I19" s="159">
        <f>26297</f>
        <v>26297</v>
      </c>
      <c r="J19" s="74"/>
      <c r="K19" s="74"/>
      <c r="L19" s="74"/>
      <c r="M19" s="74"/>
      <c r="N19" s="74"/>
      <c r="O19" s="152">
        <f t="shared" ref="O19:O22" si="1">SUM(H19:N19)</f>
        <v>32618</v>
      </c>
    </row>
    <row r="20" s="55" customFormat="1" ht="26" customHeight="1" spans="1:15">
      <c r="A20" s="146"/>
      <c r="B20" s="62"/>
      <c r="C20" s="56"/>
      <c r="D20" s="63">
        <v>2080301</v>
      </c>
      <c r="E20" s="130" t="s">
        <v>41</v>
      </c>
      <c r="F20" s="151"/>
      <c r="G20" s="159"/>
      <c r="H20" s="159"/>
      <c r="I20" s="159">
        <v>26297</v>
      </c>
      <c r="J20" s="74"/>
      <c r="K20" s="74"/>
      <c r="L20" s="74"/>
      <c r="M20" s="74"/>
      <c r="N20" s="74"/>
      <c r="O20" s="152">
        <f t="shared" si="1"/>
        <v>26297</v>
      </c>
    </row>
    <row r="21" s="55" customFormat="1" ht="26" customHeight="1" spans="1:15">
      <c r="A21" s="146"/>
      <c r="B21" s="62"/>
      <c r="C21" s="56"/>
      <c r="D21" s="131" t="s">
        <v>42</v>
      </c>
      <c r="E21" s="130" t="s">
        <v>43</v>
      </c>
      <c r="F21" s="151"/>
      <c r="G21" s="159"/>
      <c r="H21" s="160">
        <v>161</v>
      </c>
      <c r="J21" s="74"/>
      <c r="K21" s="74"/>
      <c r="L21" s="74"/>
      <c r="M21" s="74"/>
      <c r="N21" s="74"/>
      <c r="O21" s="152">
        <f t="shared" si="1"/>
        <v>161</v>
      </c>
    </row>
    <row r="22" s="55" customFormat="1" ht="26" customHeight="1" spans="1:15">
      <c r="A22" s="146"/>
      <c r="B22" s="62"/>
      <c r="C22" s="56"/>
      <c r="D22" s="188">
        <v>2080308</v>
      </c>
      <c r="E22" s="67" t="s">
        <v>44</v>
      </c>
      <c r="F22" s="128"/>
      <c r="G22" s="66"/>
      <c r="H22" s="74">
        <v>6160</v>
      </c>
      <c r="I22" s="173"/>
      <c r="J22" s="74"/>
      <c r="K22" s="74"/>
      <c r="L22" s="74"/>
      <c r="M22" s="74"/>
      <c r="N22" s="74"/>
      <c r="O22" s="152">
        <f t="shared" si="1"/>
        <v>6160</v>
      </c>
    </row>
    <row r="23" s="55" customFormat="1" ht="18.95" customHeight="1" spans="1:15">
      <c r="A23" s="146"/>
      <c r="B23" s="62"/>
      <c r="C23" s="56"/>
      <c r="D23" s="63">
        <v>20805</v>
      </c>
      <c r="E23" s="187" t="s">
        <v>45</v>
      </c>
      <c r="F23" s="151"/>
      <c r="G23" s="74"/>
      <c r="H23" s="159">
        <f>H24+H25</f>
        <v>1835</v>
      </c>
      <c r="I23" s="74"/>
      <c r="J23" s="74"/>
      <c r="K23" s="74"/>
      <c r="L23" s="74"/>
      <c r="M23" s="74"/>
      <c r="N23" s="74"/>
      <c r="O23" s="152">
        <f t="shared" ref="O23:O38" si="2">SUM(F23:N23)</f>
        <v>1835</v>
      </c>
    </row>
    <row r="24" s="55" customFormat="1" ht="22" customHeight="1" spans="1:15">
      <c r="A24" s="146"/>
      <c r="B24" s="62"/>
      <c r="C24" s="56"/>
      <c r="D24" s="162">
        <v>2080501</v>
      </c>
      <c r="E24" s="134" t="s">
        <v>46</v>
      </c>
      <c r="F24" s="161"/>
      <c r="G24" s="161"/>
      <c r="H24" s="162">
        <v>760</v>
      </c>
      <c r="I24" s="74"/>
      <c r="J24" s="74"/>
      <c r="K24" s="74"/>
      <c r="L24" s="74"/>
      <c r="M24" s="74"/>
      <c r="N24" s="74"/>
      <c r="O24" s="152">
        <f t="shared" si="2"/>
        <v>760</v>
      </c>
    </row>
    <row r="25" s="55" customFormat="1" ht="18.95" customHeight="1" spans="1:15">
      <c r="A25" s="146"/>
      <c r="B25" s="62"/>
      <c r="C25" s="56"/>
      <c r="D25" s="63">
        <v>2080502</v>
      </c>
      <c r="E25" s="187" t="s">
        <v>47</v>
      </c>
      <c r="F25" s="151"/>
      <c r="G25" s="74"/>
      <c r="H25" s="159">
        <f>40+1035</f>
        <v>1075</v>
      </c>
      <c r="I25" s="74"/>
      <c r="J25" s="74"/>
      <c r="K25" s="74"/>
      <c r="L25" s="74"/>
      <c r="M25" s="74"/>
      <c r="N25" s="74"/>
      <c r="O25" s="152">
        <f t="shared" si="2"/>
        <v>1075</v>
      </c>
    </row>
    <row r="26" s="55" customFormat="1" ht="22" customHeight="1" spans="1:15">
      <c r="A26" s="146"/>
      <c r="B26" s="62"/>
      <c r="C26" s="56"/>
      <c r="D26" s="63">
        <v>20807</v>
      </c>
      <c r="E26" s="187" t="s">
        <v>48</v>
      </c>
      <c r="F26" s="151"/>
      <c r="G26" s="74">
        <v>12.9</v>
      </c>
      <c r="H26" s="159">
        <v>0.5</v>
      </c>
      <c r="I26" s="74">
        <v>2727.53</v>
      </c>
      <c r="J26" s="74"/>
      <c r="K26" s="74"/>
      <c r="L26" s="74"/>
      <c r="M26" s="74"/>
      <c r="N26" s="74"/>
      <c r="O26" s="152">
        <f t="shared" si="2"/>
        <v>2740.93</v>
      </c>
    </row>
    <row r="27" s="55" customFormat="1" ht="18.95" customHeight="1" spans="1:15">
      <c r="A27" s="146"/>
      <c r="B27" s="62"/>
      <c r="C27" s="56"/>
      <c r="D27" s="63">
        <v>2080799</v>
      </c>
      <c r="E27" s="187" t="s">
        <v>49</v>
      </c>
      <c r="F27" s="151"/>
      <c r="G27" s="74"/>
      <c r="H27" s="159">
        <v>0.5</v>
      </c>
      <c r="I27" s="74"/>
      <c r="J27" s="74"/>
      <c r="K27" s="74"/>
      <c r="L27" s="74"/>
      <c r="M27" s="74"/>
      <c r="N27" s="74"/>
      <c r="O27" s="152">
        <f t="shared" si="2"/>
        <v>0.5</v>
      </c>
    </row>
    <row r="28" s="55" customFormat="1" ht="18.95" customHeight="1" spans="1:15">
      <c r="A28" s="146"/>
      <c r="B28" s="62"/>
      <c r="C28" s="56"/>
      <c r="D28" s="135" t="s">
        <v>50</v>
      </c>
      <c r="E28" s="130" t="s">
        <v>51</v>
      </c>
      <c r="F28" s="163" t="s">
        <v>52</v>
      </c>
      <c r="G28" s="164">
        <v>12.9</v>
      </c>
      <c r="H28" s="165"/>
      <c r="I28" s="165"/>
      <c r="J28" s="74"/>
      <c r="K28" s="74"/>
      <c r="L28" s="74"/>
      <c r="M28" s="74"/>
      <c r="N28" s="74"/>
      <c r="O28" s="74">
        <f t="shared" si="2"/>
        <v>12.9</v>
      </c>
    </row>
    <row r="29" s="55" customFormat="1" ht="18.95" customHeight="1" spans="1:15">
      <c r="A29" s="146"/>
      <c r="B29" s="62"/>
      <c r="C29" s="56"/>
      <c r="D29" s="135" t="s">
        <v>53</v>
      </c>
      <c r="E29" s="130" t="s">
        <v>49</v>
      </c>
      <c r="F29" s="163" t="s">
        <v>52</v>
      </c>
      <c r="G29" s="164"/>
      <c r="H29" s="165"/>
      <c r="I29" s="174">
        <v>2727.53</v>
      </c>
      <c r="J29" s="74"/>
      <c r="K29" s="74"/>
      <c r="L29" s="74"/>
      <c r="M29" s="74"/>
      <c r="N29" s="74"/>
      <c r="O29" s="74">
        <f t="shared" si="2"/>
        <v>2727.53</v>
      </c>
    </row>
    <row r="30" s="55" customFormat="1" ht="18.95" customHeight="1" spans="1:15">
      <c r="A30" s="146"/>
      <c r="B30" s="62"/>
      <c r="C30" s="56"/>
      <c r="D30" s="189">
        <v>210</v>
      </c>
      <c r="E30" s="190" t="s">
        <v>54</v>
      </c>
      <c r="F30" s="166">
        <v>95.05</v>
      </c>
      <c r="G30" s="164">
        <v>96.03</v>
      </c>
      <c r="H30" s="165">
        <f>20381.07+H36</f>
        <v>20400.92</v>
      </c>
      <c r="I30" s="74">
        <v>3833.32</v>
      </c>
      <c r="J30" s="74"/>
      <c r="K30" s="74"/>
      <c r="L30" s="74">
        <v>2.67</v>
      </c>
      <c r="M30" s="74"/>
      <c r="N30" s="74"/>
      <c r="O30" s="74">
        <f t="shared" si="2"/>
        <v>24427.99</v>
      </c>
    </row>
    <row r="31" s="55" customFormat="1" ht="18.95" customHeight="1" spans="1:15">
      <c r="A31" s="146"/>
      <c r="B31" s="62"/>
      <c r="C31" s="56"/>
      <c r="D31" s="189">
        <v>21005</v>
      </c>
      <c r="E31" s="190" t="s">
        <v>54</v>
      </c>
      <c r="F31" s="163"/>
      <c r="G31" s="164"/>
      <c r="H31" s="165">
        <v>20381.07</v>
      </c>
      <c r="I31" s="74">
        <v>3833.32</v>
      </c>
      <c r="J31" s="74"/>
      <c r="K31" s="74"/>
      <c r="L31" s="74"/>
      <c r="M31" s="74"/>
      <c r="N31" s="74"/>
      <c r="O31" s="74">
        <f t="shared" si="2"/>
        <v>24214.39</v>
      </c>
    </row>
    <row r="32" s="55" customFormat="1" ht="18.95" customHeight="1" spans="1:15">
      <c r="A32" s="146"/>
      <c r="B32" s="62"/>
      <c r="C32" s="56"/>
      <c r="D32" s="189">
        <v>2100501</v>
      </c>
      <c r="E32" s="190" t="s">
        <v>55</v>
      </c>
      <c r="F32" s="163"/>
      <c r="G32" s="164"/>
      <c r="H32" s="165"/>
      <c r="I32" s="65">
        <v>254</v>
      </c>
      <c r="J32" s="74"/>
      <c r="K32" s="74"/>
      <c r="L32" s="74"/>
      <c r="M32" s="74"/>
      <c r="N32" s="74"/>
      <c r="O32" s="74">
        <f t="shared" si="2"/>
        <v>254</v>
      </c>
    </row>
    <row r="33" s="55" customFormat="1" ht="22" customHeight="1" spans="1:15">
      <c r="A33" s="146"/>
      <c r="B33" s="62"/>
      <c r="C33" s="56"/>
      <c r="D33" s="189">
        <v>2100502</v>
      </c>
      <c r="E33" s="190" t="s">
        <v>56</v>
      </c>
      <c r="F33" s="168"/>
      <c r="G33" s="66"/>
      <c r="H33" s="66"/>
      <c r="I33" s="65">
        <v>79.43</v>
      </c>
      <c r="J33" s="66"/>
      <c r="K33" s="66"/>
      <c r="L33" s="66"/>
      <c r="M33" s="66"/>
      <c r="N33" s="66"/>
      <c r="O33" s="66">
        <f t="shared" si="2"/>
        <v>79.43</v>
      </c>
    </row>
    <row r="34" s="55" customFormat="1" ht="24" customHeight="1" spans="1:15">
      <c r="A34" s="146"/>
      <c r="B34" s="62"/>
      <c r="C34" s="56"/>
      <c r="D34" s="189">
        <v>2100508</v>
      </c>
      <c r="E34" s="190" t="s">
        <v>57</v>
      </c>
      <c r="F34" s="168"/>
      <c r="G34" s="66"/>
      <c r="H34" s="66"/>
      <c r="I34" s="152">
        <v>3499.888</v>
      </c>
      <c r="J34" s="66"/>
      <c r="K34" s="66"/>
      <c r="L34" s="66"/>
      <c r="M34" s="66"/>
      <c r="N34" s="66"/>
      <c r="O34" s="152">
        <f t="shared" si="2"/>
        <v>3499.888</v>
      </c>
    </row>
    <row r="35" s="55" customFormat="1" ht="24" customHeight="1" spans="1:15">
      <c r="A35" s="146"/>
      <c r="B35" s="62"/>
      <c r="C35" s="56"/>
      <c r="D35" s="191">
        <v>2100506</v>
      </c>
      <c r="E35" s="190" t="s">
        <v>58</v>
      </c>
      <c r="F35" s="168"/>
      <c r="G35" s="66"/>
      <c r="H35" s="74">
        <v>20381.07</v>
      </c>
      <c r="I35" s="108"/>
      <c r="J35" s="66"/>
      <c r="K35" s="66"/>
      <c r="L35" s="66"/>
      <c r="M35" s="66"/>
      <c r="N35" s="66"/>
      <c r="O35" s="152">
        <f t="shared" si="2"/>
        <v>20381.07</v>
      </c>
    </row>
    <row r="36" s="55" customFormat="1" ht="24" customHeight="1" spans="1:15">
      <c r="A36" s="146"/>
      <c r="B36" s="62"/>
      <c r="C36" s="56"/>
      <c r="D36" s="191">
        <v>21001</v>
      </c>
      <c r="E36" s="67" t="s">
        <v>59</v>
      </c>
      <c r="F36" s="152">
        <v>95.05</v>
      </c>
      <c r="G36" s="74">
        <v>96.03</v>
      </c>
      <c r="H36" s="74">
        <v>19.85</v>
      </c>
      <c r="I36" s="108"/>
      <c r="J36" s="66"/>
      <c r="K36" s="66"/>
      <c r="L36" s="74">
        <v>2.67</v>
      </c>
      <c r="M36" s="66"/>
      <c r="N36" s="66"/>
      <c r="O36" s="74">
        <f t="shared" si="2"/>
        <v>213.6</v>
      </c>
    </row>
    <row r="37" s="55" customFormat="1" ht="24" customHeight="1" spans="1:15">
      <c r="A37" s="146"/>
      <c r="B37" s="62"/>
      <c r="C37" s="56"/>
      <c r="D37" s="191">
        <v>2100101</v>
      </c>
      <c r="E37" s="190" t="s">
        <v>60</v>
      </c>
      <c r="F37" s="152">
        <v>95.05</v>
      </c>
      <c r="G37" s="74">
        <v>88.03</v>
      </c>
      <c r="H37" s="74">
        <v>19.85</v>
      </c>
      <c r="I37" s="108"/>
      <c r="J37" s="66"/>
      <c r="K37" s="66"/>
      <c r="L37" s="74">
        <v>2.67</v>
      </c>
      <c r="M37" s="66"/>
      <c r="N37" s="66"/>
      <c r="O37" s="74">
        <f t="shared" si="2"/>
        <v>205.6</v>
      </c>
    </row>
    <row r="38" s="55" customFormat="1" ht="24" customHeight="1" spans="1:15">
      <c r="A38" s="146"/>
      <c r="B38" s="62"/>
      <c r="C38" s="56"/>
      <c r="D38" s="191">
        <v>2100199</v>
      </c>
      <c r="E38" s="67" t="s">
        <v>61</v>
      </c>
      <c r="F38" s="168"/>
      <c r="G38" s="74">
        <v>8</v>
      </c>
      <c r="H38" s="74"/>
      <c r="I38" s="108"/>
      <c r="J38" s="66"/>
      <c r="K38" s="66"/>
      <c r="L38" s="66"/>
      <c r="M38" s="66"/>
      <c r="N38" s="66"/>
      <c r="O38" s="74">
        <f t="shared" si="2"/>
        <v>8</v>
      </c>
    </row>
    <row r="39" s="55" customFormat="1" ht="24" customHeight="1" spans="1:15">
      <c r="A39" s="146"/>
      <c r="B39" s="62"/>
      <c r="C39" s="56"/>
      <c r="D39" s="188">
        <v>213</v>
      </c>
      <c r="E39" s="190" t="s">
        <v>62</v>
      </c>
      <c r="F39" s="168"/>
      <c r="G39" s="74"/>
      <c r="H39" s="74">
        <v>91</v>
      </c>
      <c r="I39" s="108"/>
      <c r="J39" s="66"/>
      <c r="K39" s="66"/>
      <c r="L39" s="66"/>
      <c r="M39" s="66"/>
      <c r="N39" s="66"/>
      <c r="O39" s="74">
        <f t="shared" ref="O39:O41" si="3">SUM(H39:N39)</f>
        <v>91</v>
      </c>
    </row>
    <row r="40" s="55" customFormat="1" ht="24" customHeight="1" spans="1:15">
      <c r="A40" s="146"/>
      <c r="B40" s="62"/>
      <c r="C40" s="56"/>
      <c r="D40" s="188">
        <v>21307</v>
      </c>
      <c r="E40" s="190" t="s">
        <v>63</v>
      </c>
      <c r="F40" s="168"/>
      <c r="G40" s="74"/>
      <c r="H40" s="74">
        <v>91</v>
      </c>
      <c r="I40" s="108"/>
      <c r="J40" s="66"/>
      <c r="K40" s="66"/>
      <c r="L40" s="66"/>
      <c r="M40" s="66"/>
      <c r="N40" s="66"/>
      <c r="O40" s="74">
        <f t="shared" si="3"/>
        <v>91</v>
      </c>
    </row>
    <row r="41" s="55" customFormat="1" ht="24" customHeight="1" spans="1:15">
      <c r="A41" s="146"/>
      <c r="B41" s="62"/>
      <c r="C41" s="56"/>
      <c r="D41" s="188">
        <v>2130705</v>
      </c>
      <c r="E41" s="67" t="s">
        <v>64</v>
      </c>
      <c r="F41" s="168"/>
      <c r="G41" s="74"/>
      <c r="H41" s="74">
        <v>91</v>
      </c>
      <c r="I41" s="108"/>
      <c r="J41" s="66"/>
      <c r="K41" s="66"/>
      <c r="L41" s="66"/>
      <c r="M41" s="66"/>
      <c r="N41" s="66"/>
      <c r="O41" s="74">
        <f t="shared" si="3"/>
        <v>91</v>
      </c>
    </row>
    <row r="42" s="55" customFormat="1" ht="22" customHeight="1" spans="1:15">
      <c r="A42" s="146"/>
      <c r="B42" s="62"/>
      <c r="C42" s="56"/>
      <c r="D42" s="63">
        <v>229</v>
      </c>
      <c r="E42" s="64" t="s">
        <v>20</v>
      </c>
      <c r="F42" s="65"/>
      <c r="G42" s="66">
        <v>15</v>
      </c>
      <c r="H42" s="66">
        <v>7.92</v>
      </c>
      <c r="I42" s="74">
        <f t="shared" ref="I42:I44" si="4">113.9</f>
        <v>113.9</v>
      </c>
      <c r="J42" s="66"/>
      <c r="K42" s="66"/>
      <c r="L42" s="66"/>
      <c r="M42" s="66"/>
      <c r="N42" s="66"/>
      <c r="O42" s="74">
        <f t="shared" ref="O42:O44" si="5">SUM(G42:N42)</f>
        <v>136.82</v>
      </c>
    </row>
    <row r="43" s="55" customFormat="1" ht="34" customHeight="1" spans="1:15">
      <c r="A43" s="146"/>
      <c r="B43" s="62"/>
      <c r="C43" s="56"/>
      <c r="D43" s="63">
        <v>22904</v>
      </c>
      <c r="E43" s="67" t="s">
        <v>65</v>
      </c>
      <c r="F43" s="65"/>
      <c r="G43" s="66">
        <v>15</v>
      </c>
      <c r="H43" s="66">
        <v>7.92</v>
      </c>
      <c r="I43" s="74">
        <f t="shared" si="4"/>
        <v>113.9</v>
      </c>
      <c r="J43" s="66"/>
      <c r="K43" s="66"/>
      <c r="L43" s="66"/>
      <c r="M43" s="66"/>
      <c r="N43" s="66"/>
      <c r="O43" s="74">
        <f t="shared" si="5"/>
        <v>136.82</v>
      </c>
    </row>
    <row r="44" s="55" customFormat="1" ht="32" customHeight="1" spans="1:15">
      <c r="A44" s="146"/>
      <c r="B44" s="62"/>
      <c r="C44" s="56"/>
      <c r="D44" s="63">
        <v>2290400</v>
      </c>
      <c r="E44" s="67" t="s">
        <v>66</v>
      </c>
      <c r="F44" s="65"/>
      <c r="G44" s="66">
        <v>15</v>
      </c>
      <c r="H44" s="66">
        <v>7.92</v>
      </c>
      <c r="I44" s="74">
        <f t="shared" si="4"/>
        <v>113.9</v>
      </c>
      <c r="J44" s="66"/>
      <c r="K44" s="66"/>
      <c r="L44" s="66"/>
      <c r="M44" s="66"/>
      <c r="N44" s="66"/>
      <c r="O44" s="74">
        <f t="shared" si="5"/>
        <v>136.82</v>
      </c>
    </row>
    <row r="45" s="55" customFormat="1" ht="18.95" customHeight="1" spans="1:15">
      <c r="A45" s="146"/>
      <c r="B45" s="62"/>
      <c r="C45" s="56"/>
      <c r="D45" s="169"/>
      <c r="E45" s="137"/>
      <c r="F45" s="170"/>
      <c r="G45" s="170"/>
      <c r="H45" s="170"/>
      <c r="I45" s="170"/>
      <c r="J45" s="175"/>
      <c r="K45" s="175"/>
      <c r="L45" s="175"/>
      <c r="M45" s="175"/>
      <c r="N45" s="175"/>
      <c r="O45" s="175"/>
    </row>
    <row r="46" spans="1:15">
      <c r="A46" s="182" t="s">
        <v>67</v>
      </c>
      <c r="B46" s="192">
        <f>SUM(B9:B45)</f>
        <v>64156.62</v>
      </c>
      <c r="D46" s="193"/>
      <c r="E46" s="172"/>
      <c r="F46" s="168"/>
      <c r="G46" s="168"/>
      <c r="H46" s="168"/>
      <c r="I46" s="168"/>
      <c r="J46" s="168"/>
      <c r="K46" s="168"/>
      <c r="L46" s="168"/>
      <c r="M46" s="168"/>
      <c r="N46" s="168"/>
      <c r="O46" s="121">
        <v>64156.62</v>
      </c>
    </row>
  </sheetData>
  <mergeCells count="8">
    <mergeCell ref="A5:B5"/>
    <mergeCell ref="D5:O5"/>
    <mergeCell ref="D6:E6"/>
    <mergeCell ref="F6:O6"/>
    <mergeCell ref="A6:A7"/>
    <mergeCell ref="B6:B7"/>
    <mergeCell ref="C5:C45"/>
    <mergeCell ref="A2:O3"/>
  </mergeCells>
  <pageMargins left="0.697916666666667" right="0.697916666666667" top="0.75" bottom="0.75" header="0.3" footer="0.3"/>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45"/>
  <sheetViews>
    <sheetView workbookViewId="0">
      <selection activeCell="R11" sqref="R11"/>
    </sheetView>
  </sheetViews>
  <sheetFormatPr defaultColWidth="9" defaultRowHeight="14.25"/>
  <cols>
    <col min="1" max="1" width="28.75" customWidth="1"/>
    <col min="2" max="2" width="10.375"/>
    <col min="3" max="3" width="0.625" customWidth="1"/>
    <col min="4" max="4" width="7.875" customWidth="1"/>
    <col min="5" max="5" width="12.375" customWidth="1"/>
    <col min="6" max="6" width="8.375" customWidth="1"/>
    <col min="7" max="7" width="6.75" customWidth="1"/>
    <col min="8" max="9" width="7.125" customWidth="1"/>
    <col min="10" max="10" width="4.75" customWidth="1"/>
    <col min="11" max="11" width="3.25" customWidth="1"/>
    <col min="12" max="13" width="5.25" customWidth="1"/>
    <col min="14" max="14" width="5.75" customWidth="1"/>
    <col min="15" max="15" width="8.5" customWidth="1"/>
  </cols>
  <sheetData>
    <row r="1" spans="1:15">
      <c r="A1" s="52" t="s">
        <v>68</v>
      </c>
      <c r="B1" s="53"/>
      <c r="C1" s="53"/>
      <c r="D1" s="53"/>
      <c r="E1" s="53"/>
      <c r="F1" s="53"/>
      <c r="G1" s="53"/>
      <c r="H1" s="53"/>
      <c r="I1" s="53"/>
      <c r="J1" s="53"/>
      <c r="K1" s="53"/>
      <c r="L1" s="53"/>
      <c r="M1" s="53"/>
      <c r="N1" s="53"/>
      <c r="O1" s="53"/>
    </row>
    <row r="2" ht="30" customHeight="1" spans="1:15">
      <c r="A2" s="53"/>
      <c r="B2" s="53"/>
      <c r="C2" s="53"/>
      <c r="D2" s="53"/>
      <c r="E2" s="53"/>
      <c r="F2" s="53"/>
      <c r="G2" s="53"/>
      <c r="H2" s="53"/>
      <c r="I2" s="53"/>
      <c r="J2" s="53"/>
      <c r="K2" s="53"/>
      <c r="L2" s="53"/>
      <c r="M2" s="53"/>
      <c r="N2" s="53"/>
      <c r="O2" s="53"/>
    </row>
    <row r="3" ht="29.1" customHeight="1" spans="1:15">
      <c r="A3" s="145" t="s">
        <v>69</v>
      </c>
      <c r="B3" s="145"/>
      <c r="C3" s="145"/>
      <c r="D3" s="54"/>
      <c r="E3" s="54"/>
      <c r="F3" s="55"/>
      <c r="G3" s="55"/>
      <c r="H3" s="55"/>
      <c r="I3" s="55"/>
      <c r="J3" s="55"/>
      <c r="K3" s="55"/>
      <c r="L3" s="55"/>
      <c r="M3" s="55"/>
      <c r="N3" s="72" t="s">
        <v>3</v>
      </c>
      <c r="O3" s="55"/>
    </row>
    <row r="4" ht="26.1" customHeight="1" spans="1:15">
      <c r="A4" s="56" t="s">
        <v>4</v>
      </c>
      <c r="B4" s="56"/>
      <c r="C4" s="56"/>
      <c r="D4" s="56" t="s">
        <v>5</v>
      </c>
      <c r="E4" s="56"/>
      <c r="F4" s="56"/>
      <c r="G4" s="56"/>
      <c r="H4" s="56"/>
      <c r="I4" s="56"/>
      <c r="J4" s="56"/>
      <c r="K4" s="56"/>
      <c r="L4" s="56"/>
      <c r="M4" s="56"/>
      <c r="N4" s="56"/>
      <c r="O4" s="56"/>
    </row>
    <row r="5" ht="20.1" customHeight="1" spans="1:15">
      <c r="A5" s="57" t="s">
        <v>6</v>
      </c>
      <c r="B5" s="57" t="s">
        <v>7</v>
      </c>
      <c r="C5" s="56"/>
      <c r="D5" s="58" t="s">
        <v>8</v>
      </c>
      <c r="E5" s="58"/>
      <c r="F5" s="59" t="s">
        <v>9</v>
      </c>
      <c r="G5" s="59"/>
      <c r="H5" s="59"/>
      <c r="I5" s="59"/>
      <c r="J5" s="59"/>
      <c r="K5" s="59"/>
      <c r="L5" s="59"/>
      <c r="M5" s="59"/>
      <c r="N5" s="59"/>
      <c r="O5" s="59"/>
    </row>
    <row r="6" ht="51" customHeight="1" spans="1:15">
      <c r="A6" s="57"/>
      <c r="B6" s="57"/>
      <c r="C6" s="56"/>
      <c r="D6" s="60" t="s">
        <v>10</v>
      </c>
      <c r="E6" s="58" t="s">
        <v>11</v>
      </c>
      <c r="F6" s="58" t="s">
        <v>12</v>
      </c>
      <c r="G6" s="58" t="s">
        <v>13</v>
      </c>
      <c r="H6" s="58" t="s">
        <v>14</v>
      </c>
      <c r="I6" s="58" t="s">
        <v>15</v>
      </c>
      <c r="J6" s="58" t="s">
        <v>16</v>
      </c>
      <c r="K6" s="58" t="s">
        <v>17</v>
      </c>
      <c r="L6" s="58" t="s">
        <v>18</v>
      </c>
      <c r="M6" s="58" t="s">
        <v>19</v>
      </c>
      <c r="N6" s="58" t="s">
        <v>20</v>
      </c>
      <c r="O6" s="73" t="s">
        <v>21</v>
      </c>
    </row>
    <row r="7" ht="26.1" customHeight="1" spans="1:15">
      <c r="A7" s="146" t="s">
        <v>70</v>
      </c>
      <c r="B7" s="147">
        <v>64156.62</v>
      </c>
      <c r="C7" s="56"/>
      <c r="D7" s="148"/>
      <c r="E7" s="149"/>
      <c r="F7" s="128"/>
      <c r="G7" s="108"/>
      <c r="H7" s="108"/>
      <c r="I7" s="108"/>
      <c r="J7" s="108"/>
      <c r="K7" s="108"/>
      <c r="L7" s="108"/>
      <c r="M7" s="108"/>
      <c r="N7" s="108"/>
      <c r="O7" s="108"/>
    </row>
    <row r="8" ht="26.1" customHeight="1" spans="1:15">
      <c r="A8" s="146" t="s">
        <v>71</v>
      </c>
      <c r="B8" s="150">
        <f>B7</f>
        <v>64156.62</v>
      </c>
      <c r="C8" s="56"/>
      <c r="D8" s="123">
        <v>201</v>
      </c>
      <c r="E8" s="124" t="s">
        <v>24</v>
      </c>
      <c r="F8" s="151"/>
      <c r="G8" s="152">
        <v>190.0181</v>
      </c>
      <c r="H8" s="153">
        <v>49.3469</v>
      </c>
      <c r="I8" s="74"/>
      <c r="J8" s="74"/>
      <c r="K8" s="74"/>
      <c r="L8" s="74"/>
      <c r="M8" s="159">
        <v>1.71</v>
      </c>
      <c r="N8" s="66"/>
      <c r="O8" s="152">
        <f t="shared" ref="O7:O17" si="0">SUM(F8:N8)</f>
        <v>241.075</v>
      </c>
    </row>
    <row r="9" ht="26.1" customHeight="1" spans="1:15">
      <c r="A9" s="154" t="s">
        <v>72</v>
      </c>
      <c r="B9" s="62"/>
      <c r="C9" s="56"/>
      <c r="D9" s="63">
        <v>20110</v>
      </c>
      <c r="E9" s="127" t="s">
        <v>26</v>
      </c>
      <c r="F9" s="151"/>
      <c r="G9" s="152">
        <v>33.9</v>
      </c>
      <c r="H9" s="153"/>
      <c r="I9" s="74"/>
      <c r="J9" s="74"/>
      <c r="K9" s="74"/>
      <c r="L9" s="74"/>
      <c r="M9" s="74"/>
      <c r="N9" s="74"/>
      <c r="O9" s="152">
        <f t="shared" si="0"/>
        <v>33.9</v>
      </c>
    </row>
    <row r="10" ht="26.1" customHeight="1" spans="1:15">
      <c r="A10" s="68"/>
      <c r="B10" s="68"/>
      <c r="C10" s="56"/>
      <c r="D10" s="63">
        <v>2011099</v>
      </c>
      <c r="E10" s="127" t="s">
        <v>28</v>
      </c>
      <c r="F10" s="151"/>
      <c r="G10" s="152">
        <v>33.9</v>
      </c>
      <c r="H10" s="153"/>
      <c r="I10" s="74"/>
      <c r="J10" s="74"/>
      <c r="K10" s="74"/>
      <c r="L10" s="74"/>
      <c r="M10" s="74"/>
      <c r="N10" s="74"/>
      <c r="O10" s="152">
        <f t="shared" si="0"/>
        <v>33.9</v>
      </c>
    </row>
    <row r="11" ht="26.1" customHeight="1" spans="1:15">
      <c r="A11" s="68"/>
      <c r="B11" s="68"/>
      <c r="C11" s="56"/>
      <c r="D11" s="63">
        <v>20199</v>
      </c>
      <c r="E11" s="127" t="s">
        <v>30</v>
      </c>
      <c r="F11" s="151"/>
      <c r="G11" s="152">
        <v>156.1181</v>
      </c>
      <c r="H11" s="153">
        <v>49.3469</v>
      </c>
      <c r="I11" s="74"/>
      <c r="J11" s="74"/>
      <c r="K11" s="74"/>
      <c r="L11" s="74"/>
      <c r="M11" s="159">
        <v>1.71</v>
      </c>
      <c r="N11" s="74"/>
      <c r="O11" s="152">
        <f t="shared" si="0"/>
        <v>207.175</v>
      </c>
    </row>
    <row r="12" ht="32" customHeight="1" spans="1:15">
      <c r="A12" s="68"/>
      <c r="B12" s="68"/>
      <c r="C12" s="56"/>
      <c r="D12" s="63">
        <v>2019999</v>
      </c>
      <c r="E12" s="127" t="s">
        <v>32</v>
      </c>
      <c r="F12" s="151"/>
      <c r="G12" s="152">
        <v>156.1181</v>
      </c>
      <c r="H12" s="153">
        <v>49.3469</v>
      </c>
      <c r="I12" s="74"/>
      <c r="J12" s="74"/>
      <c r="K12" s="74"/>
      <c r="L12" s="74"/>
      <c r="M12" s="159">
        <v>1.71</v>
      </c>
      <c r="N12" s="74"/>
      <c r="O12" s="152">
        <f t="shared" si="0"/>
        <v>207.175</v>
      </c>
    </row>
    <row r="13" ht="26.1" customHeight="1" spans="1:15">
      <c r="A13" s="68"/>
      <c r="B13" s="68"/>
      <c r="C13" s="56"/>
      <c r="D13" s="63">
        <v>208</v>
      </c>
      <c r="E13" s="127" t="s">
        <v>34</v>
      </c>
      <c r="F13" s="155">
        <v>1297.3003</v>
      </c>
      <c r="G13" s="156">
        <v>450.7677</v>
      </c>
      <c r="H13" s="157">
        <f>H14+H18+H22+H25</f>
        <v>8486.5391</v>
      </c>
      <c r="I13" s="74">
        <f>I14+I18+I22+I25</f>
        <v>29024.53</v>
      </c>
      <c r="J13" s="74"/>
      <c r="K13" s="74"/>
      <c r="L13" s="74">
        <v>0.56</v>
      </c>
      <c r="M13" s="74"/>
      <c r="N13" s="74"/>
      <c r="O13" s="152">
        <f t="shared" si="0"/>
        <v>39259.6971</v>
      </c>
    </row>
    <row r="14" ht="26.1" customHeight="1" spans="1:15">
      <c r="A14" s="68"/>
      <c r="B14" s="68"/>
      <c r="C14" s="158"/>
      <c r="D14" s="63">
        <v>20801</v>
      </c>
      <c r="E14" s="129" t="s">
        <v>36</v>
      </c>
      <c r="F14" s="155">
        <v>1297.2967</v>
      </c>
      <c r="G14" s="152">
        <v>437.8677</v>
      </c>
      <c r="H14" s="157">
        <v>330.0391</v>
      </c>
      <c r="I14" s="74"/>
      <c r="J14" s="74"/>
      <c r="K14" s="74"/>
      <c r="L14" s="74">
        <v>0.56</v>
      </c>
      <c r="M14" s="74"/>
      <c r="N14" s="74"/>
      <c r="O14" s="152">
        <f t="shared" si="0"/>
        <v>2065.7635</v>
      </c>
    </row>
    <row r="15" ht="26.1" customHeight="1" spans="1:15">
      <c r="A15" s="68"/>
      <c r="B15" s="68"/>
      <c r="C15" s="158"/>
      <c r="D15" s="63">
        <v>2080101</v>
      </c>
      <c r="E15" s="127" t="s">
        <v>37</v>
      </c>
      <c r="F15" s="155">
        <v>417.6</v>
      </c>
      <c r="G15" s="152">
        <v>31.8521</v>
      </c>
      <c r="H15" s="157"/>
      <c r="I15" s="74"/>
      <c r="J15" s="74"/>
      <c r="K15" s="74"/>
      <c r="L15" s="74"/>
      <c r="M15" s="74"/>
      <c r="N15" s="74"/>
      <c r="O15" s="152">
        <f t="shared" si="0"/>
        <v>449.4521</v>
      </c>
    </row>
    <row r="16" ht="26.1" customHeight="1" spans="1:15">
      <c r="A16" s="68"/>
      <c r="B16" s="68"/>
      <c r="C16" s="158"/>
      <c r="D16" s="63">
        <v>2080109</v>
      </c>
      <c r="E16" s="127" t="s">
        <v>38</v>
      </c>
      <c r="F16" s="152">
        <v>879.7003</v>
      </c>
      <c r="G16" s="152">
        <v>315.4217</v>
      </c>
      <c r="H16" s="157">
        <v>303.06</v>
      </c>
      <c r="I16" s="74"/>
      <c r="J16" s="74"/>
      <c r="K16" s="74"/>
      <c r="L16" s="74">
        <v>0.56</v>
      </c>
      <c r="M16" s="74"/>
      <c r="N16" s="74"/>
      <c r="O16" s="152">
        <f t="shared" si="0"/>
        <v>1498.742</v>
      </c>
    </row>
    <row r="17" ht="26.1" customHeight="1" spans="1:15">
      <c r="A17" s="68"/>
      <c r="B17" s="68"/>
      <c r="C17" s="158"/>
      <c r="D17" s="63">
        <v>2080199</v>
      </c>
      <c r="E17" s="129" t="s">
        <v>39</v>
      </c>
      <c r="F17" s="151"/>
      <c r="G17" s="152">
        <v>90.5939</v>
      </c>
      <c r="H17" s="157">
        <v>26.9791</v>
      </c>
      <c r="I17" s="74"/>
      <c r="J17" s="74"/>
      <c r="K17" s="74"/>
      <c r="L17" s="74"/>
      <c r="M17" s="74"/>
      <c r="N17" s="74"/>
      <c r="O17" s="152">
        <f t="shared" si="0"/>
        <v>117.573</v>
      </c>
    </row>
    <row r="18" ht="26.1" customHeight="1" spans="1:15">
      <c r="A18" s="68"/>
      <c r="B18" s="68"/>
      <c r="C18" s="158"/>
      <c r="D18" s="63">
        <v>20803</v>
      </c>
      <c r="E18" s="130" t="s">
        <v>40</v>
      </c>
      <c r="F18" s="151"/>
      <c r="G18" s="159"/>
      <c r="H18" s="159">
        <v>6321</v>
      </c>
      <c r="I18" s="159">
        <f>26297</f>
        <v>26297</v>
      </c>
      <c r="J18" s="74"/>
      <c r="K18" s="74"/>
      <c r="L18" s="74"/>
      <c r="M18" s="74"/>
      <c r="N18" s="74"/>
      <c r="O18" s="152">
        <f t="shared" ref="O18:O21" si="1">SUM(H18:N18)</f>
        <v>32618</v>
      </c>
    </row>
    <row r="19" ht="26.1" customHeight="1" spans="1:15">
      <c r="A19" s="68"/>
      <c r="B19" s="68"/>
      <c r="C19" s="158"/>
      <c r="D19" s="63">
        <v>2080301</v>
      </c>
      <c r="E19" s="130" t="s">
        <v>41</v>
      </c>
      <c r="F19" s="151"/>
      <c r="G19" s="159"/>
      <c r="H19" s="159"/>
      <c r="I19" s="159">
        <v>26297</v>
      </c>
      <c r="J19" s="74"/>
      <c r="K19" s="74"/>
      <c r="L19" s="74"/>
      <c r="M19" s="74"/>
      <c r="N19" s="74"/>
      <c r="O19" s="152">
        <f t="shared" si="1"/>
        <v>26297</v>
      </c>
    </row>
    <row r="20" ht="26.1" customHeight="1" spans="1:15">
      <c r="A20" s="68"/>
      <c r="B20" s="68"/>
      <c r="C20" s="158"/>
      <c r="D20" s="131" t="s">
        <v>42</v>
      </c>
      <c r="E20" s="130" t="s">
        <v>43</v>
      </c>
      <c r="F20" s="151"/>
      <c r="G20" s="159"/>
      <c r="H20" s="160">
        <v>161</v>
      </c>
      <c r="I20" s="55"/>
      <c r="J20" s="74"/>
      <c r="K20" s="74"/>
      <c r="L20" s="74"/>
      <c r="M20" s="74"/>
      <c r="N20" s="74"/>
      <c r="O20" s="152">
        <f t="shared" si="1"/>
        <v>161</v>
      </c>
    </row>
    <row r="21" ht="26.1" customHeight="1" spans="1:15">
      <c r="A21" s="68"/>
      <c r="B21" s="68"/>
      <c r="C21" s="158"/>
      <c r="D21" s="132">
        <v>2080308</v>
      </c>
      <c r="E21" s="67" t="s">
        <v>44</v>
      </c>
      <c r="F21" s="128"/>
      <c r="G21" s="66"/>
      <c r="H21" s="74">
        <v>6160</v>
      </c>
      <c r="I21" s="173"/>
      <c r="J21" s="74"/>
      <c r="K21" s="74"/>
      <c r="L21" s="74"/>
      <c r="M21" s="74"/>
      <c r="N21" s="74"/>
      <c r="O21" s="152">
        <f t="shared" si="1"/>
        <v>6160</v>
      </c>
    </row>
    <row r="22" ht="26.1" customHeight="1" spans="1:15">
      <c r="A22" s="68"/>
      <c r="B22" s="68"/>
      <c r="C22" s="158"/>
      <c r="D22" s="63">
        <v>20805</v>
      </c>
      <c r="E22" s="127" t="s">
        <v>45</v>
      </c>
      <c r="F22" s="151"/>
      <c r="G22" s="74"/>
      <c r="H22" s="159">
        <f>H23+H24</f>
        <v>1835</v>
      </c>
      <c r="I22" s="74"/>
      <c r="J22" s="74"/>
      <c r="K22" s="74"/>
      <c r="L22" s="74"/>
      <c r="M22" s="74"/>
      <c r="N22" s="74"/>
      <c r="O22" s="152">
        <f t="shared" ref="O22:O37" si="2">SUM(F22:N22)</f>
        <v>1835</v>
      </c>
    </row>
    <row r="23" ht="26.1" customHeight="1" spans="1:15">
      <c r="A23" s="68"/>
      <c r="B23" s="68"/>
      <c r="C23" s="158"/>
      <c r="D23" s="133">
        <v>2080501</v>
      </c>
      <c r="E23" s="134" t="s">
        <v>46</v>
      </c>
      <c r="F23" s="161"/>
      <c r="G23" s="161"/>
      <c r="H23" s="162">
        <v>760</v>
      </c>
      <c r="I23" s="74"/>
      <c r="J23" s="74"/>
      <c r="K23" s="74"/>
      <c r="L23" s="74"/>
      <c r="M23" s="74"/>
      <c r="N23" s="74"/>
      <c r="O23" s="152">
        <f t="shared" si="2"/>
        <v>760</v>
      </c>
    </row>
    <row r="24" ht="26.1" customHeight="1" spans="1:15">
      <c r="A24" s="68"/>
      <c r="B24" s="68"/>
      <c r="D24" s="63">
        <v>2080502</v>
      </c>
      <c r="E24" s="127" t="s">
        <v>47</v>
      </c>
      <c r="F24" s="151"/>
      <c r="G24" s="74"/>
      <c r="H24" s="159">
        <f>40+1035</f>
        <v>1075</v>
      </c>
      <c r="I24" s="74"/>
      <c r="J24" s="74"/>
      <c r="K24" s="74"/>
      <c r="L24" s="74"/>
      <c r="M24" s="74"/>
      <c r="N24" s="74"/>
      <c r="O24" s="152">
        <f t="shared" si="2"/>
        <v>1075</v>
      </c>
    </row>
    <row r="25" ht="26.1" customHeight="1" spans="1:15">
      <c r="A25" s="68"/>
      <c r="B25" s="68"/>
      <c r="D25" s="63">
        <v>20807</v>
      </c>
      <c r="E25" s="127" t="s">
        <v>48</v>
      </c>
      <c r="F25" s="151"/>
      <c r="G25" s="74">
        <v>12.9</v>
      </c>
      <c r="H25" s="159">
        <v>0.5</v>
      </c>
      <c r="I25" s="74">
        <v>2727.53</v>
      </c>
      <c r="J25" s="74"/>
      <c r="K25" s="74"/>
      <c r="L25" s="74"/>
      <c r="M25" s="74"/>
      <c r="N25" s="74"/>
      <c r="O25" s="152">
        <f t="shared" si="2"/>
        <v>2740.93</v>
      </c>
    </row>
    <row r="26" ht="26.1" customHeight="1" spans="1:15">
      <c r="A26" s="68"/>
      <c r="B26" s="68"/>
      <c r="D26" s="63">
        <v>2080799</v>
      </c>
      <c r="E26" s="127" t="s">
        <v>49</v>
      </c>
      <c r="F26" s="151"/>
      <c r="G26" s="74"/>
      <c r="H26" s="159">
        <v>0.5</v>
      </c>
      <c r="I26" s="74"/>
      <c r="J26" s="74"/>
      <c r="K26" s="74"/>
      <c r="L26" s="74"/>
      <c r="M26" s="74"/>
      <c r="N26" s="74"/>
      <c r="O26" s="152">
        <f t="shared" si="2"/>
        <v>0.5</v>
      </c>
    </row>
    <row r="27" ht="26.1" customHeight="1" spans="1:15">
      <c r="A27" s="68"/>
      <c r="B27" s="68"/>
      <c r="D27" s="135" t="s">
        <v>50</v>
      </c>
      <c r="E27" s="130" t="s">
        <v>51</v>
      </c>
      <c r="F27" s="163" t="s">
        <v>52</v>
      </c>
      <c r="G27" s="164">
        <v>12.9</v>
      </c>
      <c r="H27" s="165"/>
      <c r="I27" s="165"/>
      <c r="J27" s="74"/>
      <c r="K27" s="74"/>
      <c r="L27" s="74"/>
      <c r="M27" s="74"/>
      <c r="N27" s="74"/>
      <c r="O27" s="74">
        <f t="shared" si="2"/>
        <v>12.9</v>
      </c>
    </row>
    <row r="28" ht="21" spans="1:15">
      <c r="A28" s="68"/>
      <c r="B28" s="68"/>
      <c r="D28" s="135" t="s">
        <v>53</v>
      </c>
      <c r="E28" s="130" t="s">
        <v>49</v>
      </c>
      <c r="F28" s="163" t="s">
        <v>52</v>
      </c>
      <c r="G28" s="164"/>
      <c r="H28" s="165"/>
      <c r="I28" s="174">
        <v>2727.53</v>
      </c>
      <c r="J28" s="74"/>
      <c r="K28" s="74"/>
      <c r="L28" s="74"/>
      <c r="M28" s="74"/>
      <c r="N28" s="74"/>
      <c r="O28" s="74">
        <f t="shared" si="2"/>
        <v>2727.53</v>
      </c>
    </row>
    <row r="29" spans="1:15">
      <c r="A29" s="68"/>
      <c r="B29" s="68"/>
      <c r="D29" s="136">
        <v>210</v>
      </c>
      <c r="E29" s="137" t="s">
        <v>54</v>
      </c>
      <c r="F29" s="166">
        <v>95.05</v>
      </c>
      <c r="G29" s="164">
        <v>96.03</v>
      </c>
      <c r="H29" s="165">
        <f>20381.07+H35</f>
        <v>20400.92</v>
      </c>
      <c r="I29" s="74">
        <v>3833.32</v>
      </c>
      <c r="J29" s="74"/>
      <c r="K29" s="74"/>
      <c r="L29" s="74">
        <v>2.67</v>
      </c>
      <c r="M29" s="74"/>
      <c r="N29" s="74"/>
      <c r="O29" s="74">
        <f t="shared" si="2"/>
        <v>24427.99</v>
      </c>
    </row>
    <row r="30" spans="1:15">
      <c r="A30" s="167"/>
      <c r="B30" s="167"/>
      <c r="D30" s="136">
        <v>21005</v>
      </c>
      <c r="E30" s="137" t="s">
        <v>54</v>
      </c>
      <c r="F30" s="163"/>
      <c r="G30" s="164"/>
      <c r="H30" s="165">
        <v>20381.07</v>
      </c>
      <c r="I30" s="74">
        <v>3833.32</v>
      </c>
      <c r="J30" s="74"/>
      <c r="K30" s="74"/>
      <c r="L30" s="74"/>
      <c r="M30" s="74"/>
      <c r="N30" s="74"/>
      <c r="O30" s="74">
        <f t="shared" si="2"/>
        <v>24214.39</v>
      </c>
    </row>
    <row r="31" spans="1:15">
      <c r="A31" s="68"/>
      <c r="B31" s="68"/>
      <c r="C31" s="68"/>
      <c r="D31" s="138">
        <v>2100501</v>
      </c>
      <c r="E31" s="137" t="s">
        <v>55</v>
      </c>
      <c r="F31" s="163"/>
      <c r="G31" s="164"/>
      <c r="H31" s="165"/>
      <c r="I31" s="65">
        <v>254</v>
      </c>
      <c r="J31" s="74"/>
      <c r="K31" s="74"/>
      <c r="L31" s="74"/>
      <c r="M31" s="74"/>
      <c r="N31" s="74"/>
      <c r="O31" s="74">
        <f t="shared" si="2"/>
        <v>254</v>
      </c>
    </row>
    <row r="32" spans="1:15">
      <c r="A32" s="68"/>
      <c r="B32" s="68"/>
      <c r="C32" s="68"/>
      <c r="D32" s="138">
        <v>2100502</v>
      </c>
      <c r="E32" s="137" t="s">
        <v>56</v>
      </c>
      <c r="F32" s="168"/>
      <c r="G32" s="66"/>
      <c r="H32" s="66"/>
      <c r="I32" s="65">
        <v>79.43</v>
      </c>
      <c r="J32" s="66"/>
      <c r="K32" s="66"/>
      <c r="L32" s="66"/>
      <c r="M32" s="66"/>
      <c r="N32" s="66"/>
      <c r="O32" s="66">
        <f t="shared" si="2"/>
        <v>79.43</v>
      </c>
    </row>
    <row r="33" spans="1:15">
      <c r="A33" s="68"/>
      <c r="B33" s="68"/>
      <c r="C33" s="68"/>
      <c r="D33" s="138">
        <v>2100508</v>
      </c>
      <c r="E33" s="137" t="s">
        <v>57</v>
      </c>
      <c r="F33" s="168"/>
      <c r="G33" s="66"/>
      <c r="H33" s="66"/>
      <c r="I33" s="152">
        <v>3499.888</v>
      </c>
      <c r="J33" s="66"/>
      <c r="K33" s="66"/>
      <c r="L33" s="66"/>
      <c r="M33" s="66"/>
      <c r="N33" s="66"/>
      <c r="O33" s="152">
        <f t="shared" si="2"/>
        <v>3499.888</v>
      </c>
    </row>
    <row r="34" spans="1:15">
      <c r="A34" s="68"/>
      <c r="B34" s="68"/>
      <c r="C34" s="68"/>
      <c r="D34" s="140">
        <v>2100506</v>
      </c>
      <c r="E34" s="137" t="s">
        <v>58</v>
      </c>
      <c r="F34" s="168"/>
      <c r="G34" s="66"/>
      <c r="H34" s="74">
        <v>20381.07</v>
      </c>
      <c r="I34" s="108"/>
      <c r="J34" s="66"/>
      <c r="K34" s="66"/>
      <c r="L34" s="66"/>
      <c r="M34" s="66"/>
      <c r="N34" s="66"/>
      <c r="O34" s="152">
        <f t="shared" si="2"/>
        <v>20381.07</v>
      </c>
    </row>
    <row r="35" ht="21" spans="1:15">
      <c r="A35" s="68"/>
      <c r="B35" s="68"/>
      <c r="C35" s="68"/>
      <c r="D35" s="140">
        <v>21001</v>
      </c>
      <c r="E35" s="67" t="s">
        <v>59</v>
      </c>
      <c r="F35" s="152">
        <v>95.05</v>
      </c>
      <c r="G35" s="74">
        <v>96.03</v>
      </c>
      <c r="H35" s="74">
        <v>19.85</v>
      </c>
      <c r="I35" s="108"/>
      <c r="J35" s="66"/>
      <c r="K35" s="66"/>
      <c r="L35" s="74">
        <v>2.67</v>
      </c>
      <c r="M35" s="66"/>
      <c r="N35" s="66"/>
      <c r="O35" s="74">
        <f t="shared" si="2"/>
        <v>213.6</v>
      </c>
    </row>
    <row r="36" spans="1:15">
      <c r="A36" s="68"/>
      <c r="B36" s="68"/>
      <c r="C36" s="68"/>
      <c r="D36" s="140">
        <v>2100101</v>
      </c>
      <c r="E36" s="137" t="s">
        <v>60</v>
      </c>
      <c r="F36" s="152">
        <v>95.05</v>
      </c>
      <c r="G36" s="74">
        <v>88.03</v>
      </c>
      <c r="H36" s="74">
        <v>19.85</v>
      </c>
      <c r="I36" s="108"/>
      <c r="J36" s="66"/>
      <c r="K36" s="66"/>
      <c r="L36" s="74">
        <v>2.67</v>
      </c>
      <c r="M36" s="66"/>
      <c r="N36" s="66"/>
      <c r="O36" s="74">
        <f t="shared" si="2"/>
        <v>205.6</v>
      </c>
    </row>
    <row r="37" ht="31.5" spans="1:15">
      <c r="A37" s="68"/>
      <c r="B37" s="68"/>
      <c r="C37" s="68"/>
      <c r="D37" s="140">
        <v>2100199</v>
      </c>
      <c r="E37" s="67" t="s">
        <v>61</v>
      </c>
      <c r="F37" s="168"/>
      <c r="G37" s="74">
        <v>8</v>
      </c>
      <c r="H37" s="74"/>
      <c r="I37" s="108"/>
      <c r="J37" s="66"/>
      <c r="K37" s="66"/>
      <c r="L37" s="66"/>
      <c r="M37" s="66"/>
      <c r="N37" s="66"/>
      <c r="O37" s="74">
        <f t="shared" si="2"/>
        <v>8</v>
      </c>
    </row>
    <row r="38" spans="1:15">
      <c r="A38" s="68"/>
      <c r="B38" s="68"/>
      <c r="C38" s="68"/>
      <c r="D38" s="141">
        <v>213</v>
      </c>
      <c r="E38" s="137" t="s">
        <v>62</v>
      </c>
      <c r="F38" s="168"/>
      <c r="G38" s="74"/>
      <c r="H38" s="74">
        <v>91</v>
      </c>
      <c r="I38" s="108"/>
      <c r="J38" s="66"/>
      <c r="K38" s="66"/>
      <c r="L38" s="66"/>
      <c r="M38" s="66"/>
      <c r="N38" s="66"/>
      <c r="O38" s="74">
        <f t="shared" ref="O38:O40" si="3">SUM(H38:N38)</f>
        <v>91</v>
      </c>
    </row>
    <row r="39" spans="1:15">
      <c r="A39" s="68"/>
      <c r="B39" s="68"/>
      <c r="C39" s="68"/>
      <c r="D39" s="141">
        <v>21307</v>
      </c>
      <c r="E39" s="137" t="s">
        <v>63</v>
      </c>
      <c r="F39" s="168"/>
      <c r="G39" s="74"/>
      <c r="H39" s="74">
        <v>91</v>
      </c>
      <c r="I39" s="108"/>
      <c r="J39" s="66"/>
      <c r="K39" s="66"/>
      <c r="L39" s="66"/>
      <c r="M39" s="66"/>
      <c r="N39" s="66"/>
      <c r="O39" s="74">
        <f t="shared" si="3"/>
        <v>91</v>
      </c>
    </row>
    <row r="40" ht="21" spans="1:15">
      <c r="A40" s="68"/>
      <c r="B40" s="68"/>
      <c r="C40" s="68"/>
      <c r="D40" s="141">
        <v>2130705</v>
      </c>
      <c r="E40" s="67" t="s">
        <v>64</v>
      </c>
      <c r="F40" s="168"/>
      <c r="G40" s="74"/>
      <c r="H40" s="74">
        <v>91</v>
      </c>
      <c r="I40" s="108"/>
      <c r="J40" s="66"/>
      <c r="K40" s="66"/>
      <c r="L40" s="66"/>
      <c r="M40" s="66"/>
      <c r="N40" s="66"/>
      <c r="O40" s="74">
        <f t="shared" si="3"/>
        <v>91</v>
      </c>
    </row>
    <row r="41" spans="1:15">
      <c r="A41" s="68"/>
      <c r="B41" s="68"/>
      <c r="C41" s="68"/>
      <c r="D41" s="142">
        <v>229</v>
      </c>
      <c r="E41" s="143" t="s">
        <v>20</v>
      </c>
      <c r="F41" s="65"/>
      <c r="G41" s="66">
        <v>15</v>
      </c>
      <c r="H41" s="66">
        <v>7.92</v>
      </c>
      <c r="I41" s="74">
        <f t="shared" ref="I41:I43" si="4">113.9</f>
        <v>113.9</v>
      </c>
      <c r="J41" s="66"/>
      <c r="K41" s="66"/>
      <c r="L41" s="66"/>
      <c r="M41" s="66"/>
      <c r="N41" s="66"/>
      <c r="O41" s="74">
        <f t="shared" ref="O41:O43" si="5">SUM(G41:N41)</f>
        <v>136.82</v>
      </c>
    </row>
    <row r="42" ht="31.5" spans="1:15">
      <c r="A42" s="68"/>
      <c r="B42" s="68"/>
      <c r="C42" s="68"/>
      <c r="D42" s="142">
        <v>22904</v>
      </c>
      <c r="E42" s="67" t="s">
        <v>65</v>
      </c>
      <c r="F42" s="65"/>
      <c r="G42" s="66">
        <v>15</v>
      </c>
      <c r="H42" s="66">
        <v>7.92</v>
      </c>
      <c r="I42" s="74">
        <f t="shared" si="4"/>
        <v>113.9</v>
      </c>
      <c r="J42" s="66"/>
      <c r="K42" s="66"/>
      <c r="L42" s="66"/>
      <c r="M42" s="66"/>
      <c r="N42" s="66"/>
      <c r="O42" s="74">
        <f t="shared" si="5"/>
        <v>136.82</v>
      </c>
    </row>
    <row r="43" ht="31.5" spans="1:15">
      <c r="A43" s="68"/>
      <c r="B43" s="68"/>
      <c r="C43" s="68"/>
      <c r="D43" s="142">
        <v>2290400</v>
      </c>
      <c r="E43" s="67" t="s">
        <v>66</v>
      </c>
      <c r="F43" s="65"/>
      <c r="G43" s="66">
        <v>15</v>
      </c>
      <c r="H43" s="66">
        <v>7.92</v>
      </c>
      <c r="I43" s="74">
        <f t="shared" si="4"/>
        <v>113.9</v>
      </c>
      <c r="J43" s="66"/>
      <c r="K43" s="66"/>
      <c r="L43" s="66"/>
      <c r="M43" s="66"/>
      <c r="N43" s="66"/>
      <c r="O43" s="74">
        <f t="shared" si="5"/>
        <v>136.82</v>
      </c>
    </row>
    <row r="44" spans="1:15">
      <c r="A44" s="68"/>
      <c r="B44" s="68"/>
      <c r="C44" s="68"/>
      <c r="D44" s="169"/>
      <c r="E44" s="137"/>
      <c r="F44" s="170"/>
      <c r="G44" s="170"/>
      <c r="H44" s="170"/>
      <c r="I44" s="170"/>
      <c r="J44" s="175"/>
      <c r="K44" s="175"/>
      <c r="L44" s="175"/>
      <c r="M44" s="175"/>
      <c r="N44" s="175"/>
      <c r="O44" s="175"/>
    </row>
    <row r="45" spans="1:15">
      <c r="A45" s="68"/>
      <c r="B45" s="68"/>
      <c r="C45" s="68"/>
      <c r="D45" s="171"/>
      <c r="E45" s="172"/>
      <c r="F45" s="168"/>
      <c r="G45" s="168"/>
      <c r="H45" s="168"/>
      <c r="I45" s="168"/>
      <c r="J45" s="168"/>
      <c r="K45" s="168"/>
      <c r="L45" s="168"/>
      <c r="M45" s="168"/>
      <c r="N45" s="168"/>
      <c r="O45" s="121">
        <v>64156.62</v>
      </c>
    </row>
  </sheetData>
  <mergeCells count="9">
    <mergeCell ref="A3:C3"/>
    <mergeCell ref="A4:B4"/>
    <mergeCell ref="D4:O4"/>
    <mergeCell ref="D5:E5"/>
    <mergeCell ref="F5:O5"/>
    <mergeCell ref="A5:A6"/>
    <mergeCell ref="B5:B6"/>
    <mergeCell ref="C4:C23"/>
    <mergeCell ref="A1:O2"/>
  </mergeCells>
  <pageMargins left="0.75" right="0.75" top="1" bottom="1" header="0.509027777777778" footer="0.509027777777778"/>
  <pageSetup paperSize="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41"/>
  <sheetViews>
    <sheetView workbookViewId="0">
      <selection activeCell="I8" sqref="I8"/>
    </sheetView>
  </sheetViews>
  <sheetFormatPr defaultColWidth="9" defaultRowHeight="14.25"/>
  <cols>
    <col min="1" max="1" width="10.375" style="55" customWidth="1"/>
    <col min="2" max="2" width="26.625" style="55" customWidth="1"/>
    <col min="3" max="3" width="16.125" style="117" customWidth="1"/>
    <col min="4" max="4" width="11.5" style="117" customWidth="1"/>
    <col min="5" max="5" width="11.5" style="55" customWidth="1"/>
    <col min="6" max="16384" width="9" style="55"/>
  </cols>
  <sheetData>
    <row r="1" s="55" customFormat="1" ht="33" customHeight="1" spans="1:5">
      <c r="A1" s="52" t="s">
        <v>73</v>
      </c>
      <c r="B1" s="53"/>
      <c r="C1" s="53"/>
      <c r="D1" s="53"/>
      <c r="E1" s="53"/>
    </row>
    <row r="2" s="55" customFormat="1" ht="22.5" customHeight="1" spans="1:5">
      <c r="A2" s="118" t="s">
        <v>74</v>
      </c>
      <c r="B2" s="118"/>
      <c r="C2" s="117"/>
      <c r="D2" s="117"/>
      <c r="E2" s="119" t="s">
        <v>3</v>
      </c>
    </row>
    <row r="3" s="116" customFormat="1" ht="23" customHeight="1" spans="1:5">
      <c r="A3" s="120" t="s">
        <v>75</v>
      </c>
      <c r="B3" s="120" t="s">
        <v>76</v>
      </c>
      <c r="C3" s="120" t="s">
        <v>77</v>
      </c>
      <c r="D3" s="120" t="s">
        <v>78</v>
      </c>
      <c r="E3" s="120" t="s">
        <v>79</v>
      </c>
    </row>
    <row r="4" s="116" customFormat="1" ht="22" customHeight="1" spans="1:13">
      <c r="A4" s="120" t="s">
        <v>21</v>
      </c>
      <c r="B4" s="120"/>
      <c r="C4" s="121">
        <v>64156.62</v>
      </c>
      <c r="D4" s="121">
        <v>64156.62</v>
      </c>
      <c r="E4" s="122"/>
      <c r="J4"/>
      <c r="K4"/>
      <c r="L4"/>
      <c r="M4"/>
    </row>
    <row r="5" s="55" customFormat="1" ht="22" customHeight="1" spans="1:13">
      <c r="A5" s="123">
        <v>201</v>
      </c>
      <c r="B5" s="124" t="s">
        <v>24</v>
      </c>
      <c r="C5" s="125">
        <v>241.075</v>
      </c>
      <c r="D5" s="126">
        <v>241.075</v>
      </c>
      <c r="E5" s="62"/>
      <c r="J5"/>
      <c r="K5"/>
      <c r="L5"/>
      <c r="M5"/>
    </row>
    <row r="6" s="55" customFormat="1" ht="22" customHeight="1" spans="1:13">
      <c r="A6" s="63">
        <v>20110</v>
      </c>
      <c r="B6" s="127" t="s">
        <v>26</v>
      </c>
      <c r="C6" s="66">
        <v>33.9</v>
      </c>
      <c r="D6" s="66">
        <v>33.9</v>
      </c>
      <c r="E6" s="62"/>
      <c r="J6"/>
      <c r="K6"/>
      <c r="L6"/>
      <c r="M6"/>
    </row>
    <row r="7" s="55" customFormat="1" ht="22" customHeight="1" spans="1:13">
      <c r="A7" s="63">
        <v>2011099</v>
      </c>
      <c r="B7" s="127" t="s">
        <v>28</v>
      </c>
      <c r="C7" s="66">
        <v>33.9</v>
      </c>
      <c r="D7" s="66">
        <v>33.9</v>
      </c>
      <c r="E7" s="62"/>
      <c r="J7"/>
      <c r="K7"/>
      <c r="L7"/>
      <c r="M7"/>
    </row>
    <row r="8" s="55" customFormat="1" ht="22" customHeight="1" spans="1:13">
      <c r="A8" s="63">
        <v>20199</v>
      </c>
      <c r="B8" s="127" t="s">
        <v>30</v>
      </c>
      <c r="C8" s="66">
        <v>207.175</v>
      </c>
      <c r="D8" s="66">
        <v>207.175</v>
      </c>
      <c r="E8" s="62"/>
      <c r="J8"/>
      <c r="K8"/>
      <c r="L8"/>
      <c r="M8"/>
    </row>
    <row r="9" s="55" customFormat="1" ht="22" customHeight="1" spans="1:5">
      <c r="A9" s="63">
        <v>2019999</v>
      </c>
      <c r="B9" s="127" t="s">
        <v>32</v>
      </c>
      <c r="C9" s="66">
        <v>207.175</v>
      </c>
      <c r="D9" s="66">
        <v>207.175</v>
      </c>
      <c r="E9" s="62"/>
    </row>
    <row r="10" s="55" customFormat="1" ht="22" customHeight="1" spans="1:5">
      <c r="A10" s="63">
        <v>208</v>
      </c>
      <c r="B10" s="127" t="s">
        <v>34</v>
      </c>
      <c r="C10" s="128">
        <v>39259.6971</v>
      </c>
      <c r="D10" s="128">
        <v>39259.6971</v>
      </c>
      <c r="E10" s="62"/>
    </row>
    <row r="11" s="55" customFormat="1" ht="22" customHeight="1" spans="1:5">
      <c r="A11" s="63">
        <v>20801</v>
      </c>
      <c r="B11" s="129" t="s">
        <v>36</v>
      </c>
      <c r="C11" s="128">
        <v>2065.7635</v>
      </c>
      <c r="D11" s="128">
        <v>2065.7635</v>
      </c>
      <c r="E11" s="62"/>
    </row>
    <row r="12" s="55" customFormat="1" ht="22" customHeight="1" spans="1:5">
      <c r="A12" s="63">
        <v>2080101</v>
      </c>
      <c r="B12" s="127" t="s">
        <v>37</v>
      </c>
      <c r="C12" s="128">
        <v>449.4521</v>
      </c>
      <c r="D12" s="128">
        <v>449.4521</v>
      </c>
      <c r="E12" s="62"/>
    </row>
    <row r="13" s="55" customFormat="1" ht="22" customHeight="1" spans="1:5">
      <c r="A13" s="63">
        <v>2080109</v>
      </c>
      <c r="B13" s="127" t="s">
        <v>38</v>
      </c>
      <c r="C13" s="128">
        <v>1498.742</v>
      </c>
      <c r="D13" s="128">
        <v>1498.742</v>
      </c>
      <c r="E13" s="62"/>
    </row>
    <row r="14" s="55" customFormat="1" ht="22" customHeight="1" spans="1:5">
      <c r="A14" s="63">
        <v>2080199</v>
      </c>
      <c r="B14" s="129" t="s">
        <v>39</v>
      </c>
      <c r="C14" s="128">
        <v>117.573</v>
      </c>
      <c r="D14" s="128">
        <v>117.573</v>
      </c>
      <c r="E14" s="62"/>
    </row>
    <row r="15" s="55" customFormat="1" ht="22" customHeight="1" spans="1:5">
      <c r="A15" s="63">
        <v>20803</v>
      </c>
      <c r="B15" s="130" t="s">
        <v>40</v>
      </c>
      <c r="C15" s="128">
        <v>32618</v>
      </c>
      <c r="D15" s="128">
        <v>32618</v>
      </c>
      <c r="E15" s="62"/>
    </row>
    <row r="16" s="55" customFormat="1" ht="22" customHeight="1" spans="1:5">
      <c r="A16" s="63">
        <v>2080301</v>
      </c>
      <c r="B16" s="130" t="s">
        <v>41</v>
      </c>
      <c r="C16" s="128">
        <v>26297</v>
      </c>
      <c r="D16" s="128">
        <v>26297</v>
      </c>
      <c r="E16" s="62"/>
    </row>
    <row r="17" s="55" customFormat="1" ht="22" customHeight="1" spans="1:5">
      <c r="A17" s="131" t="s">
        <v>42</v>
      </c>
      <c r="B17" s="130" t="s">
        <v>43</v>
      </c>
      <c r="C17" s="128">
        <v>161</v>
      </c>
      <c r="D17" s="128">
        <v>161</v>
      </c>
      <c r="E17" s="62"/>
    </row>
    <row r="18" s="55" customFormat="1" ht="22" customHeight="1" spans="1:5">
      <c r="A18" s="132">
        <v>2080308</v>
      </c>
      <c r="B18" s="67" t="s">
        <v>44</v>
      </c>
      <c r="C18" s="128">
        <v>6160</v>
      </c>
      <c r="D18" s="128">
        <v>6160</v>
      </c>
      <c r="E18" s="62"/>
    </row>
    <row r="19" s="55" customFormat="1" ht="22" customHeight="1" spans="1:5">
      <c r="A19" s="63">
        <v>20805</v>
      </c>
      <c r="B19" s="127" t="s">
        <v>45</v>
      </c>
      <c r="C19" s="128">
        <v>1835</v>
      </c>
      <c r="D19" s="128">
        <v>1835</v>
      </c>
      <c r="E19" s="62"/>
    </row>
    <row r="20" s="55" customFormat="1" ht="22" customHeight="1" spans="1:5">
      <c r="A20" s="133">
        <v>2080501</v>
      </c>
      <c r="B20" s="134" t="s">
        <v>46</v>
      </c>
      <c r="C20" s="128">
        <v>760</v>
      </c>
      <c r="D20" s="128">
        <v>760</v>
      </c>
      <c r="E20" s="62"/>
    </row>
    <row r="21" s="55" customFormat="1" ht="22" customHeight="1" spans="1:5">
      <c r="A21" s="63">
        <v>2080502</v>
      </c>
      <c r="B21" s="127" t="s">
        <v>47</v>
      </c>
      <c r="C21" s="128">
        <v>1075</v>
      </c>
      <c r="D21" s="128">
        <v>1075</v>
      </c>
      <c r="E21" s="62"/>
    </row>
    <row r="22" s="55" customFormat="1" ht="22" customHeight="1" spans="1:5">
      <c r="A22" s="63">
        <v>20807</v>
      </c>
      <c r="B22" s="127" t="s">
        <v>48</v>
      </c>
      <c r="C22" s="128">
        <v>2740.93</v>
      </c>
      <c r="D22" s="128">
        <v>2740.93</v>
      </c>
      <c r="E22" s="62"/>
    </row>
    <row r="23" s="55" customFormat="1" ht="22" customHeight="1" spans="1:5">
      <c r="A23" s="63">
        <v>2080799</v>
      </c>
      <c r="B23" s="127" t="s">
        <v>49</v>
      </c>
      <c r="C23" s="128">
        <v>0.5</v>
      </c>
      <c r="D23" s="128">
        <v>0.5</v>
      </c>
      <c r="E23" s="62"/>
    </row>
    <row r="24" s="55" customFormat="1" ht="22" customHeight="1" spans="1:5">
      <c r="A24" s="135" t="s">
        <v>50</v>
      </c>
      <c r="B24" s="130" t="s">
        <v>51</v>
      </c>
      <c r="C24" s="128">
        <v>12.9</v>
      </c>
      <c r="D24" s="128">
        <v>12.9</v>
      </c>
      <c r="E24" s="62"/>
    </row>
    <row r="25" s="55" customFormat="1" ht="22" customHeight="1" spans="1:5">
      <c r="A25" s="135" t="s">
        <v>53</v>
      </c>
      <c r="B25" s="130" t="s">
        <v>49</v>
      </c>
      <c r="C25" s="128">
        <v>2727.53</v>
      </c>
      <c r="D25" s="128">
        <v>2727.53</v>
      </c>
      <c r="E25" s="62"/>
    </row>
    <row r="26" s="55" customFormat="1" ht="22" customHeight="1" spans="1:5">
      <c r="A26" s="136">
        <v>210</v>
      </c>
      <c r="B26" s="137" t="s">
        <v>54</v>
      </c>
      <c r="C26" s="128">
        <v>24427.99</v>
      </c>
      <c r="D26" s="128">
        <v>24427.99</v>
      </c>
      <c r="E26" s="62"/>
    </row>
    <row r="27" s="55" customFormat="1" ht="22" customHeight="1" spans="1:5">
      <c r="A27" s="136">
        <v>21005</v>
      </c>
      <c r="B27" s="137" t="s">
        <v>54</v>
      </c>
      <c r="C27" s="128">
        <v>24214.39</v>
      </c>
      <c r="D27" s="128">
        <v>24214.39</v>
      </c>
      <c r="E27" s="62"/>
    </row>
    <row r="28" s="55" customFormat="1" ht="22" customHeight="1" spans="1:5">
      <c r="A28" s="138">
        <v>2100501</v>
      </c>
      <c r="B28" s="137" t="s">
        <v>55</v>
      </c>
      <c r="C28" s="66">
        <v>254</v>
      </c>
      <c r="D28" s="66">
        <v>254</v>
      </c>
      <c r="E28" s="139"/>
    </row>
    <row r="29" s="55" customFormat="1" spans="1:5">
      <c r="A29" s="138">
        <v>2100502</v>
      </c>
      <c r="B29" s="137" t="s">
        <v>56</v>
      </c>
      <c r="C29" s="66">
        <v>79.43</v>
      </c>
      <c r="D29" s="66">
        <v>79.43</v>
      </c>
      <c r="E29" s="139"/>
    </row>
    <row r="30" spans="1:5">
      <c r="A30" s="138">
        <v>2100508</v>
      </c>
      <c r="B30" s="137" t="s">
        <v>57</v>
      </c>
      <c r="C30" s="66">
        <v>3499.888</v>
      </c>
      <c r="D30" s="66">
        <v>3499.888</v>
      </c>
      <c r="E30" s="139"/>
    </row>
    <row r="31" spans="1:5">
      <c r="A31" s="140">
        <v>2100506</v>
      </c>
      <c r="B31" s="137" t="s">
        <v>58</v>
      </c>
      <c r="C31" s="66">
        <v>20381.07</v>
      </c>
      <c r="D31" s="66">
        <v>20381.07</v>
      </c>
      <c r="E31" s="139"/>
    </row>
    <row r="32" spans="1:5">
      <c r="A32" s="140">
        <v>21001</v>
      </c>
      <c r="B32" s="67" t="s">
        <v>59</v>
      </c>
      <c r="C32" s="66">
        <v>213.6</v>
      </c>
      <c r="D32" s="66">
        <v>213.6</v>
      </c>
      <c r="E32" s="139"/>
    </row>
    <row r="33" spans="1:5">
      <c r="A33" s="140">
        <v>2100101</v>
      </c>
      <c r="B33" s="137" t="s">
        <v>60</v>
      </c>
      <c r="C33" s="66">
        <v>205.6</v>
      </c>
      <c r="D33" s="66">
        <v>205.6</v>
      </c>
      <c r="E33" s="139"/>
    </row>
    <row r="34" spans="1:5">
      <c r="A34" s="140">
        <v>2100199</v>
      </c>
      <c r="B34" s="67" t="s">
        <v>61</v>
      </c>
      <c r="C34" s="66">
        <v>8</v>
      </c>
      <c r="D34" s="66">
        <v>8</v>
      </c>
      <c r="E34" s="139"/>
    </row>
    <row r="35" spans="1:5">
      <c r="A35" s="141">
        <v>213</v>
      </c>
      <c r="B35" s="137" t="s">
        <v>62</v>
      </c>
      <c r="C35" s="66">
        <v>91</v>
      </c>
      <c r="D35" s="66">
        <v>91</v>
      </c>
      <c r="E35" s="139"/>
    </row>
    <row r="36" spans="1:5">
      <c r="A36" s="141">
        <v>21307</v>
      </c>
      <c r="B36" s="137" t="s">
        <v>63</v>
      </c>
      <c r="C36" s="66">
        <v>91</v>
      </c>
      <c r="D36" s="66">
        <v>91</v>
      </c>
      <c r="E36" s="139"/>
    </row>
    <row r="37" spans="1:5">
      <c r="A37" s="141">
        <v>2130705</v>
      </c>
      <c r="B37" s="67" t="s">
        <v>64</v>
      </c>
      <c r="C37" s="66">
        <v>91</v>
      </c>
      <c r="D37" s="66">
        <v>91</v>
      </c>
      <c r="E37" s="139"/>
    </row>
    <row r="38" spans="1:5">
      <c r="A38" s="142">
        <v>229</v>
      </c>
      <c r="B38" s="143" t="s">
        <v>20</v>
      </c>
      <c r="C38" s="66">
        <v>136.82</v>
      </c>
      <c r="D38" s="66">
        <v>136.82</v>
      </c>
      <c r="E38" s="139"/>
    </row>
    <row r="39" ht="21" spans="1:5">
      <c r="A39" s="142">
        <v>22904</v>
      </c>
      <c r="B39" s="67" t="s">
        <v>65</v>
      </c>
      <c r="C39" s="66">
        <v>136.82</v>
      </c>
      <c r="D39" s="66">
        <v>136.82</v>
      </c>
      <c r="E39" s="139"/>
    </row>
    <row r="40" ht="21" spans="1:5">
      <c r="A40" s="142">
        <v>2290400</v>
      </c>
      <c r="B40" s="67" t="s">
        <v>66</v>
      </c>
      <c r="C40" s="66">
        <v>136.82</v>
      </c>
      <c r="D40" s="66">
        <v>136.82</v>
      </c>
      <c r="E40" s="139"/>
    </row>
    <row r="41" spans="1:5">
      <c r="A41" s="144" t="s">
        <v>80</v>
      </c>
      <c r="B41" s="144"/>
      <c r="C41" s="144"/>
      <c r="D41" s="144"/>
      <c r="E41" s="144"/>
    </row>
  </sheetData>
  <mergeCells count="4">
    <mergeCell ref="A1:E1"/>
    <mergeCell ref="A2:B2"/>
    <mergeCell ref="A4:B4"/>
    <mergeCell ref="A41:E41"/>
  </mergeCells>
  <pageMargins left="1.02291666666667" right="0.697916666666667" top="1.33680555555556" bottom="0.75" header="0.3" footer="0.3"/>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X50"/>
  <sheetViews>
    <sheetView topLeftCell="A22" workbookViewId="0">
      <selection activeCell="G30" sqref="G30"/>
    </sheetView>
  </sheetViews>
  <sheetFormatPr defaultColWidth="9" defaultRowHeight="14.25"/>
  <cols>
    <col min="1" max="1" width="16" style="75" customWidth="1"/>
    <col min="2" max="2" width="25.625" style="75" customWidth="1"/>
    <col min="3" max="3" width="13" style="75" customWidth="1"/>
    <col min="4" max="4" width="7.25" style="75" customWidth="1"/>
    <col min="5" max="16384" width="9" style="75"/>
  </cols>
  <sheetData>
    <row r="1" customFormat="1" ht="18.75" spans="1:206">
      <c r="A1" s="76" t="s">
        <v>81</v>
      </c>
      <c r="B1" s="77"/>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row>
    <row r="2" customFormat="1" ht="20" customHeight="1" spans="1:206">
      <c r="A2" s="79" t="s">
        <v>82</v>
      </c>
      <c r="B2" s="78"/>
      <c r="C2" s="80" t="s">
        <v>3</v>
      </c>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row>
    <row r="3" customFormat="1" ht="21" customHeight="1" spans="1:206">
      <c r="A3" s="81" t="s">
        <v>75</v>
      </c>
      <c r="B3" s="81" t="s">
        <v>76</v>
      </c>
      <c r="C3" s="81" t="s">
        <v>83</v>
      </c>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row>
    <row r="4" customFormat="1" ht="18" customHeight="1" spans="1:206">
      <c r="A4" s="82"/>
      <c r="B4" s="83" t="s">
        <v>21</v>
      </c>
      <c r="C4" s="84">
        <v>64156.62</v>
      </c>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row>
    <row r="5" customFormat="1" ht="18" customHeight="1" spans="1:206">
      <c r="A5" s="85" t="s">
        <v>84</v>
      </c>
      <c r="B5" s="86" t="s">
        <v>12</v>
      </c>
      <c r="C5" s="87">
        <v>1392.3403</v>
      </c>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c r="EN5" s="78"/>
      <c r="EO5" s="78"/>
      <c r="EP5" s="78"/>
      <c r="EQ5" s="78"/>
      <c r="ER5" s="78"/>
      <c r="ES5" s="78"/>
      <c r="ET5" s="78"/>
      <c r="EU5" s="78"/>
      <c r="EV5" s="78"/>
      <c r="EW5" s="78"/>
      <c r="EX5" s="78"/>
      <c r="EY5" s="78"/>
      <c r="EZ5" s="78"/>
      <c r="FA5" s="78"/>
      <c r="FB5" s="78"/>
      <c r="FC5" s="78"/>
      <c r="FD5" s="78"/>
      <c r="FE5" s="78"/>
      <c r="FF5" s="78"/>
      <c r="FG5" s="78"/>
      <c r="FH5" s="78"/>
      <c r="FI5" s="78"/>
      <c r="FJ5" s="78"/>
      <c r="FK5" s="78"/>
      <c r="FL5" s="78"/>
      <c r="FM5" s="78"/>
      <c r="FN5" s="78"/>
      <c r="FO5" s="78"/>
      <c r="FP5" s="78"/>
      <c r="FQ5" s="78"/>
      <c r="FR5" s="78"/>
      <c r="FS5" s="78"/>
      <c r="FT5" s="78"/>
      <c r="FU5" s="78"/>
      <c r="FV5" s="78"/>
      <c r="FW5" s="78"/>
      <c r="FX5" s="78"/>
      <c r="FY5" s="78"/>
      <c r="FZ5" s="78"/>
      <c r="GA5" s="78"/>
      <c r="GB5" s="78"/>
      <c r="GC5" s="78"/>
      <c r="GD5" s="78"/>
      <c r="GE5" s="78"/>
      <c r="GF5" s="78"/>
      <c r="GG5" s="78"/>
      <c r="GH5" s="78"/>
      <c r="GI5" s="78"/>
      <c r="GJ5" s="78"/>
      <c r="GK5" s="78"/>
      <c r="GL5" s="78"/>
      <c r="GM5" s="78"/>
      <c r="GN5" s="78"/>
      <c r="GO5" s="78"/>
      <c r="GP5" s="78"/>
      <c r="GQ5" s="78"/>
      <c r="GR5" s="78"/>
      <c r="GS5" s="78"/>
      <c r="GT5" s="78"/>
      <c r="GU5" s="78"/>
      <c r="GV5" s="78"/>
      <c r="GW5" s="78"/>
      <c r="GX5" s="78"/>
    </row>
    <row r="6" customFormat="1" ht="18" customHeight="1" spans="1:206">
      <c r="A6" s="88">
        <v>30101</v>
      </c>
      <c r="B6" s="89" t="s">
        <v>85</v>
      </c>
      <c r="C6" s="90">
        <v>702.82</v>
      </c>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row>
    <row r="7" customFormat="1" ht="18" customHeight="1" spans="1:206">
      <c r="A7" s="88">
        <v>30102</v>
      </c>
      <c r="B7" s="89" t="s">
        <v>86</v>
      </c>
      <c r="C7" s="90">
        <v>432.23</v>
      </c>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c r="FH7" s="78"/>
      <c r="FI7" s="78"/>
      <c r="FJ7" s="78"/>
      <c r="FK7" s="78"/>
      <c r="FL7" s="78"/>
      <c r="FM7" s="78"/>
      <c r="FN7" s="78"/>
      <c r="FO7" s="78"/>
      <c r="FP7" s="78"/>
      <c r="FQ7" s="78"/>
      <c r="FR7" s="78"/>
      <c r="FS7" s="78"/>
      <c r="FT7" s="78"/>
      <c r="FU7" s="78"/>
      <c r="FV7" s="78"/>
      <c r="FW7" s="78"/>
      <c r="FX7" s="78"/>
      <c r="FY7" s="78"/>
      <c r="FZ7" s="78"/>
      <c r="GA7" s="78"/>
      <c r="GB7" s="78"/>
      <c r="GC7" s="78"/>
      <c r="GD7" s="78"/>
      <c r="GE7" s="78"/>
      <c r="GF7" s="78"/>
      <c r="GG7" s="78"/>
      <c r="GH7" s="78"/>
      <c r="GI7" s="78"/>
      <c r="GJ7" s="78"/>
      <c r="GK7" s="78"/>
      <c r="GL7" s="78"/>
      <c r="GM7" s="78"/>
      <c r="GN7" s="78"/>
      <c r="GO7" s="78"/>
      <c r="GP7" s="78"/>
      <c r="GQ7" s="78"/>
      <c r="GR7" s="78"/>
      <c r="GS7" s="78"/>
      <c r="GT7" s="78"/>
      <c r="GU7" s="78"/>
      <c r="GV7" s="78"/>
      <c r="GW7" s="78"/>
      <c r="GX7" s="78"/>
    </row>
    <row r="8" customFormat="1" ht="18" customHeight="1" spans="1:206">
      <c r="A8" s="88">
        <v>30103</v>
      </c>
      <c r="B8" s="89" t="s">
        <v>87</v>
      </c>
      <c r="C8" s="90">
        <v>28.76</v>
      </c>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8"/>
      <c r="FZ8" s="78"/>
      <c r="GA8" s="78"/>
      <c r="GB8" s="78"/>
      <c r="GC8" s="78"/>
      <c r="GD8" s="78"/>
      <c r="GE8" s="78"/>
      <c r="GF8" s="78"/>
      <c r="GG8" s="78"/>
      <c r="GH8" s="78"/>
      <c r="GI8" s="78"/>
      <c r="GJ8" s="78"/>
      <c r="GK8" s="78"/>
      <c r="GL8" s="78"/>
      <c r="GM8" s="78"/>
      <c r="GN8" s="78"/>
      <c r="GO8" s="78"/>
      <c r="GP8" s="78"/>
      <c r="GQ8" s="78"/>
      <c r="GR8" s="78"/>
      <c r="GS8" s="78"/>
      <c r="GT8" s="78"/>
      <c r="GU8" s="78"/>
      <c r="GV8" s="78"/>
      <c r="GW8" s="78"/>
      <c r="GX8" s="78"/>
    </row>
    <row r="9" customFormat="1" ht="18" customHeight="1" spans="1:206">
      <c r="A9" s="88">
        <v>30104</v>
      </c>
      <c r="B9" s="89" t="s">
        <v>88</v>
      </c>
      <c r="C9" s="91">
        <v>200.77</v>
      </c>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78"/>
      <c r="GU9" s="78"/>
      <c r="GV9" s="78"/>
      <c r="GW9" s="78"/>
      <c r="GX9" s="78"/>
    </row>
    <row r="10" customFormat="1" ht="18" customHeight="1" spans="1:206">
      <c r="A10" s="92" t="s">
        <v>89</v>
      </c>
      <c r="B10" s="93" t="s">
        <v>90</v>
      </c>
      <c r="C10" s="91">
        <v>0.5</v>
      </c>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row>
    <row r="11" customFormat="1" ht="18" customHeight="1" spans="1:206">
      <c r="A11" s="94" t="s">
        <v>91</v>
      </c>
      <c r="B11" s="95" t="s">
        <v>92</v>
      </c>
      <c r="C11" s="90">
        <v>7.01</v>
      </c>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c r="FH11" s="78"/>
      <c r="FI11" s="78"/>
      <c r="FJ11" s="78"/>
      <c r="FK11" s="78"/>
      <c r="FL11" s="78"/>
      <c r="FM11" s="78"/>
      <c r="FN11" s="78"/>
      <c r="FO11" s="78"/>
      <c r="FP11" s="78"/>
      <c r="FQ11" s="78"/>
      <c r="FR11" s="78"/>
      <c r="FS11" s="78"/>
      <c r="FT11" s="78"/>
      <c r="FU11" s="78"/>
      <c r="FV11" s="78"/>
      <c r="FW11" s="78"/>
      <c r="FX11" s="78"/>
      <c r="FY11" s="78"/>
      <c r="FZ11" s="78"/>
      <c r="GA11" s="78"/>
      <c r="GB11" s="78"/>
      <c r="GC11" s="78"/>
      <c r="GD11" s="78"/>
      <c r="GE11" s="78"/>
      <c r="GF11" s="78"/>
      <c r="GG11" s="78"/>
      <c r="GH11" s="78"/>
      <c r="GI11" s="78"/>
      <c r="GJ11" s="78"/>
      <c r="GK11" s="78"/>
      <c r="GL11" s="78"/>
      <c r="GM11" s="78"/>
      <c r="GN11" s="78"/>
      <c r="GO11" s="78"/>
      <c r="GP11" s="78"/>
      <c r="GQ11" s="78"/>
      <c r="GR11" s="78"/>
      <c r="GS11" s="78"/>
      <c r="GT11" s="78"/>
      <c r="GU11" s="78"/>
      <c r="GV11" s="78"/>
      <c r="GW11" s="78"/>
      <c r="GX11" s="78"/>
    </row>
    <row r="12" customFormat="1" ht="18" customHeight="1" spans="1:206">
      <c r="A12" s="94" t="s">
        <v>93</v>
      </c>
      <c r="B12" s="95" t="s">
        <v>94</v>
      </c>
      <c r="C12" s="96">
        <v>20.2503</v>
      </c>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8"/>
      <c r="FZ12" s="78"/>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row>
    <row r="13" customFormat="1" ht="18" customHeight="1" spans="1:206">
      <c r="A13" s="85" t="s">
        <v>95</v>
      </c>
      <c r="B13" s="97" t="s">
        <v>13</v>
      </c>
      <c r="C13" s="98">
        <f>753.47+5.27</f>
        <v>758.74</v>
      </c>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78"/>
      <c r="GU13" s="78"/>
      <c r="GV13" s="78"/>
      <c r="GW13" s="78"/>
      <c r="GX13" s="78"/>
    </row>
    <row r="14" customFormat="1" ht="18" customHeight="1" spans="1:206">
      <c r="A14" s="92" t="s">
        <v>96</v>
      </c>
      <c r="B14" s="99" t="s">
        <v>97</v>
      </c>
      <c r="C14" s="96">
        <v>103.44</v>
      </c>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78"/>
      <c r="GU14" s="78"/>
      <c r="GV14" s="78"/>
      <c r="GW14" s="78"/>
      <c r="GX14" s="78"/>
    </row>
    <row r="15" customFormat="1" ht="18" customHeight="1" spans="1:206">
      <c r="A15" s="92" t="s">
        <v>98</v>
      </c>
      <c r="B15" s="99" t="s">
        <v>99</v>
      </c>
      <c r="C15" s="96">
        <v>83.87</v>
      </c>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row>
    <row r="16" customFormat="1" ht="18" customHeight="1" spans="1:206">
      <c r="A16" s="92" t="s">
        <v>100</v>
      </c>
      <c r="B16" s="99" t="s">
        <v>101</v>
      </c>
      <c r="C16" s="96">
        <v>10.23</v>
      </c>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c r="GE16" s="78"/>
      <c r="GF16" s="78"/>
      <c r="GG16" s="78"/>
      <c r="GH16" s="78"/>
      <c r="GI16" s="78"/>
      <c r="GJ16" s="78"/>
      <c r="GK16" s="78"/>
      <c r="GL16" s="78"/>
      <c r="GM16" s="78"/>
      <c r="GN16" s="78"/>
      <c r="GO16" s="78"/>
      <c r="GP16" s="78"/>
      <c r="GQ16" s="78"/>
      <c r="GR16" s="78"/>
      <c r="GS16" s="78"/>
      <c r="GT16" s="78"/>
      <c r="GU16" s="78"/>
      <c r="GV16" s="78"/>
      <c r="GW16" s="78"/>
      <c r="GX16" s="78"/>
    </row>
    <row r="17" customFormat="1" ht="18" customHeight="1" spans="1:206">
      <c r="A17" s="92" t="s">
        <v>102</v>
      </c>
      <c r="B17" s="99" t="s">
        <v>103</v>
      </c>
      <c r="C17" s="96">
        <f>31.49+5.27</f>
        <v>36.76</v>
      </c>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row>
    <row r="18" customFormat="1" ht="18" customHeight="1" spans="1:206">
      <c r="A18" s="92" t="s">
        <v>104</v>
      </c>
      <c r="B18" s="99" t="s">
        <v>105</v>
      </c>
      <c r="C18" s="96">
        <v>11.48</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row>
    <row r="19" s="75" customFormat="1" ht="18" customHeight="1" spans="1:3">
      <c r="A19" s="94" t="s">
        <v>106</v>
      </c>
      <c r="B19" s="100" t="s">
        <v>107</v>
      </c>
      <c r="C19" s="96">
        <v>5.62</v>
      </c>
    </row>
    <row r="20" ht="18" customHeight="1" spans="1:3">
      <c r="A20" s="92" t="s">
        <v>108</v>
      </c>
      <c r="B20" s="99" t="s">
        <v>109</v>
      </c>
      <c r="C20" s="96">
        <v>13.83</v>
      </c>
    </row>
    <row r="21" ht="18" customHeight="1" spans="1:3">
      <c r="A21" s="92" t="s">
        <v>110</v>
      </c>
      <c r="B21" s="99" t="s">
        <v>111</v>
      </c>
      <c r="C21" s="96">
        <v>66.83</v>
      </c>
    </row>
    <row r="22" ht="18" customHeight="1" spans="1:3">
      <c r="A22" s="92" t="s">
        <v>112</v>
      </c>
      <c r="B22" s="99" t="s">
        <v>113</v>
      </c>
      <c r="C22" s="96">
        <v>0.67</v>
      </c>
    </row>
    <row r="23" ht="18" customHeight="1" spans="1:3">
      <c r="A23" s="92" t="s">
        <v>112</v>
      </c>
      <c r="B23" s="99" t="s">
        <v>114</v>
      </c>
      <c r="C23" s="96">
        <v>7.06</v>
      </c>
    </row>
    <row r="24" ht="18" customHeight="1" spans="1:3">
      <c r="A24" s="92" t="s">
        <v>115</v>
      </c>
      <c r="B24" s="99" t="s">
        <v>116</v>
      </c>
      <c r="C24" s="96">
        <v>30.81</v>
      </c>
    </row>
    <row r="25" ht="18" customHeight="1" spans="1:3">
      <c r="A25" s="92" t="s">
        <v>117</v>
      </c>
      <c r="B25" s="99" t="s">
        <v>118</v>
      </c>
      <c r="C25" s="96">
        <v>85.36</v>
      </c>
    </row>
    <row r="26" ht="25" customHeight="1" spans="1:3">
      <c r="A26" s="92" t="s">
        <v>119</v>
      </c>
      <c r="B26" s="99" t="s">
        <v>120</v>
      </c>
      <c r="C26" s="96">
        <v>4.99</v>
      </c>
    </row>
    <row r="27" ht="18" customHeight="1" spans="1:3">
      <c r="A27" s="92" t="s">
        <v>121</v>
      </c>
      <c r="B27" s="99" t="s">
        <v>122</v>
      </c>
      <c r="C27" s="96">
        <v>9.31</v>
      </c>
    </row>
    <row r="28" ht="22" customHeight="1" spans="1:3">
      <c r="A28" s="92" t="s">
        <v>123</v>
      </c>
      <c r="B28" s="99" t="s">
        <v>124</v>
      </c>
      <c r="C28" s="96">
        <v>75.99</v>
      </c>
    </row>
    <row r="29" ht="18" customHeight="1" spans="1:3">
      <c r="A29" s="92" t="s">
        <v>125</v>
      </c>
      <c r="B29" s="99" t="s">
        <v>126</v>
      </c>
      <c r="C29" s="96">
        <v>38.31</v>
      </c>
    </row>
    <row r="30" ht="18" customHeight="1" spans="1:3">
      <c r="A30" s="92" t="s">
        <v>127</v>
      </c>
      <c r="B30" s="99" t="s">
        <v>128</v>
      </c>
      <c r="C30" s="96">
        <v>14.49</v>
      </c>
    </row>
    <row r="31" ht="25" customHeight="1" spans="1:3">
      <c r="A31" s="94" t="s">
        <v>129</v>
      </c>
      <c r="B31" s="100" t="s">
        <v>130</v>
      </c>
      <c r="C31" s="96">
        <v>4.71</v>
      </c>
    </row>
    <row r="32" ht="18" customHeight="1" spans="1:3">
      <c r="A32" s="92" t="s">
        <v>131</v>
      </c>
      <c r="B32" s="99" t="s">
        <v>132</v>
      </c>
      <c r="C32" s="96">
        <v>154.98</v>
      </c>
    </row>
    <row r="33" ht="18" customHeight="1" spans="1:3">
      <c r="A33" s="101">
        <v>303</v>
      </c>
      <c r="B33" s="97" t="s">
        <v>14</v>
      </c>
      <c r="C33" s="98">
        <v>59158.17</v>
      </c>
    </row>
    <row r="34" ht="26" customHeight="1" spans="1:9">
      <c r="A34" s="102">
        <v>30301</v>
      </c>
      <c r="B34" s="99" t="s">
        <v>133</v>
      </c>
      <c r="C34" s="96">
        <v>75.24</v>
      </c>
      <c r="E34" s="78"/>
      <c r="F34" s="78"/>
      <c r="G34" s="78"/>
      <c r="H34" s="78"/>
      <c r="I34" s="78"/>
    </row>
    <row r="35" ht="24" customHeight="1" spans="1:3">
      <c r="A35" s="82">
        <v>30302</v>
      </c>
      <c r="B35" s="99" t="s">
        <v>134</v>
      </c>
      <c r="C35" s="96">
        <v>28016.76</v>
      </c>
    </row>
    <row r="36" ht="18" customHeight="1" spans="1:3">
      <c r="A36" s="103">
        <v>30304</v>
      </c>
      <c r="B36" s="104" t="s">
        <v>135</v>
      </c>
      <c r="C36" s="96">
        <v>0.5</v>
      </c>
    </row>
    <row r="37" spans="1:3">
      <c r="A37" s="103">
        <v>30305</v>
      </c>
      <c r="B37" s="104" t="s">
        <v>90</v>
      </c>
      <c r="C37" s="96">
        <v>6404.16</v>
      </c>
    </row>
    <row r="38" spans="1:3">
      <c r="A38" s="82">
        <v>30307</v>
      </c>
      <c r="B38" s="99" t="s">
        <v>136</v>
      </c>
      <c r="C38" s="96">
        <v>24375.4</v>
      </c>
    </row>
    <row r="39" spans="1:3">
      <c r="A39" s="103">
        <v>30311</v>
      </c>
      <c r="B39" s="104" t="s">
        <v>137</v>
      </c>
      <c r="C39" s="96">
        <v>175.46</v>
      </c>
    </row>
    <row r="40" ht="39" customHeight="1" spans="1:3">
      <c r="A40" s="82">
        <v>30399</v>
      </c>
      <c r="B40" s="105" t="s">
        <v>138</v>
      </c>
      <c r="C40" s="96">
        <v>110.65</v>
      </c>
    </row>
    <row r="41" spans="1:3">
      <c r="A41" s="106">
        <v>304</v>
      </c>
      <c r="B41" s="107" t="s">
        <v>15</v>
      </c>
      <c r="C41" s="98">
        <v>2841.43</v>
      </c>
    </row>
    <row r="42" spans="1:3">
      <c r="A42" s="103">
        <v>30401</v>
      </c>
      <c r="B42" s="108" t="s">
        <v>139</v>
      </c>
      <c r="C42" s="96">
        <v>1613.9</v>
      </c>
    </row>
    <row r="43" spans="1:3">
      <c r="A43" s="109">
        <v>30402</v>
      </c>
      <c r="B43" s="100" t="s">
        <v>140</v>
      </c>
      <c r="C43" s="96">
        <v>1146.5329</v>
      </c>
    </row>
    <row r="44" spans="1:3">
      <c r="A44" s="110">
        <v>30499</v>
      </c>
      <c r="B44" s="100" t="s">
        <v>141</v>
      </c>
      <c r="C44" s="96">
        <v>81</v>
      </c>
    </row>
    <row r="45" spans="1:3">
      <c r="A45" s="111">
        <v>310</v>
      </c>
      <c r="B45" s="107" t="s">
        <v>19</v>
      </c>
      <c r="C45" s="98">
        <v>5.94</v>
      </c>
    </row>
    <row r="46" spans="1:3">
      <c r="A46" s="101">
        <v>31002</v>
      </c>
      <c r="B46" s="112" t="s">
        <v>142</v>
      </c>
      <c r="C46" s="96">
        <v>5.94</v>
      </c>
    </row>
    <row r="47" spans="1:3">
      <c r="A47" s="103"/>
      <c r="B47" s="104"/>
      <c r="C47" s="96"/>
    </row>
    <row r="48" spans="1:3">
      <c r="A48" s="82"/>
      <c r="B48" s="99"/>
      <c r="C48" s="96"/>
    </row>
    <row r="49" spans="1:3">
      <c r="A49" s="113" t="s">
        <v>143</v>
      </c>
      <c r="B49" s="114"/>
      <c r="C49" s="114"/>
    </row>
    <row r="50" spans="1:3">
      <c r="A50" s="115" t="s">
        <v>144</v>
      </c>
      <c r="B50" s="115"/>
      <c r="C50" s="115"/>
    </row>
  </sheetData>
  <mergeCells count="3">
    <mergeCell ref="A1:C1"/>
    <mergeCell ref="A49:C49"/>
    <mergeCell ref="A50:C50"/>
  </mergeCells>
  <pageMargins left="1.45625" right="0.75" top="0.707638888888889" bottom="0.590277777777778" header="0.509027777777778" footer="0.509027777777778"/>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17"/>
  <sheetViews>
    <sheetView workbookViewId="0">
      <selection activeCell="Q15" sqref="Q15"/>
    </sheetView>
  </sheetViews>
  <sheetFormatPr defaultColWidth="9" defaultRowHeight="14.25"/>
  <cols>
    <col min="1" max="1" width="24.6083333333333" customWidth="1"/>
    <col min="3" max="3" width="0.625" customWidth="1"/>
    <col min="4" max="4" width="7.875" customWidth="1"/>
    <col min="6" max="6" width="6.125" customWidth="1"/>
    <col min="7" max="7" width="6.75" customWidth="1"/>
    <col min="8" max="9" width="7.125" customWidth="1"/>
    <col min="10" max="10" width="6.625" customWidth="1"/>
    <col min="11" max="12" width="6.75" customWidth="1"/>
    <col min="13" max="13" width="5.25" customWidth="1"/>
    <col min="14" max="14" width="5.75" customWidth="1"/>
    <col min="15" max="15" width="7.5" customWidth="1"/>
  </cols>
  <sheetData>
    <row r="1" spans="1:15">
      <c r="A1" s="52" t="s">
        <v>145</v>
      </c>
      <c r="B1" s="53"/>
      <c r="C1" s="53"/>
      <c r="D1" s="53"/>
      <c r="E1" s="53"/>
      <c r="F1" s="53"/>
      <c r="G1" s="53"/>
      <c r="H1" s="53"/>
      <c r="I1" s="53"/>
      <c r="J1" s="53"/>
      <c r="K1" s="53"/>
      <c r="L1" s="53"/>
      <c r="M1" s="53"/>
      <c r="N1" s="53"/>
      <c r="O1" s="53"/>
    </row>
    <row r="2" ht="30" customHeight="1" spans="1:15">
      <c r="A2" s="53"/>
      <c r="B2" s="53"/>
      <c r="C2" s="53"/>
      <c r="D2" s="53"/>
      <c r="E2" s="53"/>
      <c r="F2" s="53"/>
      <c r="G2" s="53"/>
      <c r="H2" s="53"/>
      <c r="I2" s="53"/>
      <c r="J2" s="53"/>
      <c r="K2" s="53"/>
      <c r="L2" s="53"/>
      <c r="M2" s="53"/>
      <c r="N2" s="53"/>
      <c r="O2" s="53"/>
    </row>
    <row r="3" ht="29.1" customHeight="1" spans="1:15">
      <c r="A3" s="54" t="s">
        <v>82</v>
      </c>
      <c r="B3" s="54"/>
      <c r="C3" s="54"/>
      <c r="D3" s="54"/>
      <c r="E3" s="54"/>
      <c r="F3" s="55"/>
      <c r="G3" s="55"/>
      <c r="H3" s="55"/>
      <c r="I3" s="55"/>
      <c r="J3" s="55"/>
      <c r="K3" s="55"/>
      <c r="L3" s="55"/>
      <c r="M3" s="55"/>
      <c r="N3" s="72" t="s">
        <v>3</v>
      </c>
      <c r="O3" s="55"/>
    </row>
    <row r="4" ht="26.1" customHeight="1" spans="1:15">
      <c r="A4" s="56" t="s">
        <v>4</v>
      </c>
      <c r="B4" s="56"/>
      <c r="C4" s="56"/>
      <c r="D4" s="56" t="s">
        <v>5</v>
      </c>
      <c r="E4" s="56"/>
      <c r="F4" s="56"/>
      <c r="G4" s="56"/>
      <c r="H4" s="56"/>
      <c r="I4" s="56"/>
      <c r="J4" s="56"/>
      <c r="K4" s="56"/>
      <c r="L4" s="56"/>
      <c r="M4" s="56"/>
      <c r="N4" s="56"/>
      <c r="O4" s="56"/>
    </row>
    <row r="5" ht="20.1" customHeight="1" spans="1:15">
      <c r="A5" s="57" t="s">
        <v>146</v>
      </c>
      <c r="B5" s="57" t="s">
        <v>7</v>
      </c>
      <c r="C5" s="56"/>
      <c r="D5" s="58" t="s">
        <v>8</v>
      </c>
      <c r="E5" s="58"/>
      <c r="F5" s="59" t="s">
        <v>9</v>
      </c>
      <c r="G5" s="59"/>
      <c r="H5" s="59"/>
      <c r="I5" s="59"/>
      <c r="J5" s="59"/>
      <c r="K5" s="59"/>
      <c r="L5" s="59"/>
      <c r="M5" s="59"/>
      <c r="N5" s="59"/>
      <c r="O5" s="59"/>
    </row>
    <row r="6" ht="51" customHeight="1" spans="1:15">
      <c r="A6" s="57"/>
      <c r="B6" s="57"/>
      <c r="C6" s="56"/>
      <c r="D6" s="60" t="s">
        <v>10</v>
      </c>
      <c r="E6" s="58" t="s">
        <v>11</v>
      </c>
      <c r="F6" s="58" t="s">
        <v>12</v>
      </c>
      <c r="G6" s="58" t="s">
        <v>13</v>
      </c>
      <c r="H6" s="58" t="s">
        <v>14</v>
      </c>
      <c r="I6" s="58" t="s">
        <v>15</v>
      </c>
      <c r="J6" s="58" t="s">
        <v>16</v>
      </c>
      <c r="K6" s="58" t="s">
        <v>17</v>
      </c>
      <c r="L6" s="58" t="s">
        <v>18</v>
      </c>
      <c r="M6" s="58" t="s">
        <v>19</v>
      </c>
      <c r="N6" s="58" t="s">
        <v>20</v>
      </c>
      <c r="O6" s="73" t="s">
        <v>21</v>
      </c>
    </row>
    <row r="7" ht="26.1" customHeight="1" spans="1:15">
      <c r="A7" s="61" t="s">
        <v>147</v>
      </c>
      <c r="B7" s="62">
        <v>136.82</v>
      </c>
      <c r="C7" s="56"/>
      <c r="D7" s="63">
        <v>229</v>
      </c>
      <c r="E7" s="64" t="s">
        <v>20</v>
      </c>
      <c r="F7" s="65"/>
      <c r="G7" s="66">
        <v>15</v>
      </c>
      <c r="H7" s="66">
        <v>7.92</v>
      </c>
      <c r="I7" s="74">
        <f t="shared" ref="I7:I9" si="0">113.9</f>
        <v>113.9</v>
      </c>
      <c r="J7" s="66"/>
      <c r="K7" s="66"/>
      <c r="L7" s="66"/>
      <c r="M7" s="66"/>
      <c r="N7" s="66"/>
      <c r="O7" s="74">
        <f t="shared" ref="O7:O9" si="1">SUM(G7:N7)</f>
        <v>136.82</v>
      </c>
    </row>
    <row r="8" ht="26.1" customHeight="1" spans="1:15">
      <c r="A8" s="61" t="s">
        <v>148</v>
      </c>
      <c r="B8" s="62"/>
      <c r="C8" s="56"/>
      <c r="D8" s="63">
        <v>22904</v>
      </c>
      <c r="E8" s="67" t="s">
        <v>65</v>
      </c>
      <c r="F8" s="65"/>
      <c r="G8" s="66">
        <v>15</v>
      </c>
      <c r="H8" s="66">
        <v>7.92</v>
      </c>
      <c r="I8" s="74">
        <f t="shared" si="0"/>
        <v>113.9</v>
      </c>
      <c r="J8" s="66"/>
      <c r="K8" s="66"/>
      <c r="L8" s="66"/>
      <c r="M8" s="66"/>
      <c r="N8" s="66"/>
      <c r="O8" s="74">
        <f t="shared" si="1"/>
        <v>136.82</v>
      </c>
    </row>
    <row r="9" ht="35" customHeight="1" spans="1:15">
      <c r="A9" s="61" t="s">
        <v>149</v>
      </c>
      <c r="B9" s="62"/>
      <c r="C9" s="56"/>
      <c r="D9" s="63">
        <v>2290400</v>
      </c>
      <c r="E9" s="67" t="s">
        <v>66</v>
      </c>
      <c r="F9" s="65"/>
      <c r="G9" s="66">
        <v>15</v>
      </c>
      <c r="H9" s="66">
        <v>7.92</v>
      </c>
      <c r="I9" s="74">
        <f t="shared" si="0"/>
        <v>113.9</v>
      </c>
      <c r="J9" s="66"/>
      <c r="K9" s="66"/>
      <c r="L9" s="66"/>
      <c r="M9" s="66"/>
      <c r="N9" s="66"/>
      <c r="O9" s="74">
        <f t="shared" si="1"/>
        <v>136.82</v>
      </c>
    </row>
    <row r="10" ht="43" customHeight="1" spans="1:15">
      <c r="A10" s="68"/>
      <c r="B10" s="68"/>
      <c r="C10" s="56"/>
      <c r="D10" s="69"/>
      <c r="E10" s="70"/>
      <c r="F10" s="71"/>
      <c r="G10" s="66"/>
      <c r="H10" s="66"/>
      <c r="I10" s="66"/>
      <c r="J10" s="66"/>
      <c r="K10" s="66"/>
      <c r="L10" s="66"/>
      <c r="M10" s="66"/>
      <c r="N10" s="66"/>
      <c r="O10" s="66"/>
    </row>
    <row r="11" ht="26.1" customHeight="1" spans="1:15">
      <c r="A11" s="68"/>
      <c r="B11" s="68"/>
      <c r="C11" s="56"/>
      <c r="D11" s="68"/>
      <c r="E11" s="68"/>
      <c r="F11" s="68"/>
      <c r="G11" s="68"/>
      <c r="H11" s="68"/>
      <c r="I11" s="68"/>
      <c r="J11" s="68"/>
      <c r="K11" s="68"/>
      <c r="L11" s="68"/>
      <c r="M11" s="68"/>
      <c r="N11" s="68"/>
      <c r="O11" s="68"/>
    </row>
    <row r="12" ht="26.1" customHeight="1" spans="1:15">
      <c r="A12" s="68"/>
      <c r="B12" s="68"/>
      <c r="C12" s="56"/>
      <c r="D12" s="68"/>
      <c r="E12" s="68"/>
      <c r="F12" s="68"/>
      <c r="G12" s="68"/>
      <c r="H12" s="68"/>
      <c r="I12" s="68"/>
      <c r="J12" s="68"/>
      <c r="K12" s="68"/>
      <c r="L12" s="68"/>
      <c r="M12" s="68"/>
      <c r="N12" s="68"/>
      <c r="O12" s="68"/>
    </row>
    <row r="13" ht="26.1" customHeight="1" spans="1:15">
      <c r="A13" s="68"/>
      <c r="B13" s="68"/>
      <c r="C13" s="56"/>
      <c r="D13" s="68"/>
      <c r="E13" s="68"/>
      <c r="F13" s="68"/>
      <c r="G13" s="68"/>
      <c r="H13" s="68"/>
      <c r="I13" s="68"/>
      <c r="J13" s="68"/>
      <c r="K13" s="68"/>
      <c r="L13" s="68"/>
      <c r="M13" s="68"/>
      <c r="N13" s="68"/>
      <c r="O13" s="68"/>
    </row>
    <row r="14" ht="26.1" customHeight="1"/>
    <row r="15" ht="26.1" customHeight="1"/>
    <row r="16" ht="26.1" customHeight="1"/>
    <row r="17" ht="26.1" customHeight="1"/>
  </sheetData>
  <mergeCells count="8">
    <mergeCell ref="A4:B4"/>
    <mergeCell ref="D4:O4"/>
    <mergeCell ref="D5:E5"/>
    <mergeCell ref="F5:O5"/>
    <mergeCell ref="A5:A6"/>
    <mergeCell ref="B5:B6"/>
    <mergeCell ref="C4:C13"/>
    <mergeCell ref="A1:O2"/>
  </mergeCells>
  <pageMargins left="0.94375" right="0.75" top="1" bottom="1" header="0.509027777777778" footer="0.509027777777778"/>
  <pageSetup paperSize="9"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C21"/>
  <sheetViews>
    <sheetView tabSelected="1" topLeftCell="A4" workbookViewId="0">
      <selection activeCell="Q14" sqref="Q14"/>
    </sheetView>
  </sheetViews>
  <sheetFormatPr defaultColWidth="9" defaultRowHeight="14.25"/>
  <cols>
    <col min="1" max="1" width="11.375" customWidth="1"/>
    <col min="2" max="2" width="9.625" customWidth="1"/>
    <col min="3" max="3" width="8.125" customWidth="1"/>
    <col min="4" max="4" width="8.625" customWidth="1"/>
    <col min="5" max="5" width="9.25" customWidth="1"/>
    <col min="6" max="6" width="9.75" customWidth="1"/>
    <col min="7" max="7" width="7" customWidth="1"/>
    <col min="8" max="8" width="8.375" customWidth="1"/>
    <col min="9" max="9" width="7.875" customWidth="1"/>
    <col min="10" max="10" width="6.75" customWidth="1"/>
    <col min="11" max="11" width="5.25" customWidth="1"/>
    <col min="12" max="12" width="5.5" customWidth="1"/>
    <col min="13" max="13" width="7.25" customWidth="1"/>
  </cols>
  <sheetData>
    <row r="1" ht="18.75" spans="1:237">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row>
    <row r="2" ht="32.25" customHeight="1" spans="1:237">
      <c r="A2" s="3" t="s">
        <v>150</v>
      </c>
      <c r="B2" s="4"/>
      <c r="C2" s="4"/>
      <c r="D2" s="4"/>
      <c r="E2" s="4"/>
      <c r="F2" s="4"/>
      <c r="G2" s="4"/>
      <c r="H2" s="4"/>
      <c r="I2" s="4"/>
      <c r="J2" s="4"/>
      <c r="K2" s="4"/>
      <c r="L2" s="4"/>
      <c r="M2" s="4"/>
      <c r="N2" s="4"/>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row>
    <row r="3" spans="1:237">
      <c r="A3" s="5" t="s">
        <v>82</v>
      </c>
      <c r="B3" s="5"/>
      <c r="C3" s="5"/>
      <c r="D3" s="6"/>
      <c r="E3" s="6"/>
      <c r="F3" s="7"/>
      <c r="G3" s="7"/>
      <c r="H3" s="7"/>
      <c r="I3" s="7"/>
      <c r="J3" s="7"/>
      <c r="K3" s="30" t="s">
        <v>3</v>
      </c>
      <c r="L3" s="30"/>
      <c r="M3" s="30"/>
      <c r="N3" s="30"/>
      <c r="O3" s="7"/>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row>
    <row r="4" spans="1:237">
      <c r="A4" s="8" t="s">
        <v>151</v>
      </c>
      <c r="B4" s="9" t="s">
        <v>152</v>
      </c>
      <c r="C4" s="10"/>
      <c r="D4" s="10"/>
      <c r="E4" s="10"/>
      <c r="F4" s="10"/>
      <c r="G4" s="10"/>
      <c r="H4" s="10"/>
      <c r="I4" s="10"/>
      <c r="J4" s="10"/>
      <c r="K4" s="10"/>
      <c r="L4" s="31"/>
      <c r="M4" s="32" t="s">
        <v>153</v>
      </c>
      <c r="N4" s="33" t="s">
        <v>154</v>
      </c>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row>
    <row r="5" spans="1:237">
      <c r="A5" s="8"/>
      <c r="B5" s="8" t="s">
        <v>155</v>
      </c>
      <c r="C5" s="8" t="s">
        <v>118</v>
      </c>
      <c r="D5" s="8"/>
      <c r="E5" s="8"/>
      <c r="F5" s="8" t="s">
        <v>156</v>
      </c>
      <c r="G5" s="11" t="s">
        <v>157</v>
      </c>
      <c r="H5" s="11"/>
      <c r="I5" s="11"/>
      <c r="J5" s="8" t="s">
        <v>158</v>
      </c>
      <c r="K5" s="8"/>
      <c r="L5" s="8"/>
      <c r="M5" s="34"/>
      <c r="N5" s="35"/>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row>
    <row r="6" ht="36" customHeight="1" spans="1:237">
      <c r="A6" s="12"/>
      <c r="B6" s="8"/>
      <c r="C6" s="13" t="s">
        <v>159</v>
      </c>
      <c r="D6" s="13" t="s">
        <v>160</v>
      </c>
      <c r="E6" s="13" t="s">
        <v>7</v>
      </c>
      <c r="F6" s="13"/>
      <c r="G6" s="13" t="s">
        <v>161</v>
      </c>
      <c r="H6" s="13" t="s">
        <v>162</v>
      </c>
      <c r="I6" s="13" t="s">
        <v>128</v>
      </c>
      <c r="J6" s="13" t="s">
        <v>163</v>
      </c>
      <c r="K6" s="36" t="s">
        <v>160</v>
      </c>
      <c r="L6" s="36" t="s">
        <v>7</v>
      </c>
      <c r="M6" s="34"/>
      <c r="N6" s="37"/>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row>
    <row r="7" ht="38.25" customHeight="1" spans="1:237">
      <c r="A7" s="14" t="s">
        <v>164</v>
      </c>
      <c r="B7" s="15">
        <v>14.62</v>
      </c>
      <c r="C7" s="16">
        <v>155</v>
      </c>
      <c r="D7" s="16">
        <v>1680</v>
      </c>
      <c r="E7" s="16">
        <v>13.39</v>
      </c>
      <c r="F7" s="16">
        <v>1.23</v>
      </c>
      <c r="G7" s="16">
        <v>1</v>
      </c>
      <c r="H7" s="16"/>
      <c r="I7" s="16">
        <v>1.23</v>
      </c>
      <c r="J7" s="38"/>
      <c r="K7" s="39"/>
      <c r="L7" s="40"/>
      <c r="M7" s="40">
        <v>30.6</v>
      </c>
      <c r="N7" s="41" t="s">
        <v>165</v>
      </c>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row>
    <row r="8" ht="38.25" customHeight="1" spans="1:237">
      <c r="A8" s="14" t="s">
        <v>166</v>
      </c>
      <c r="B8" s="15">
        <v>13</v>
      </c>
      <c r="C8" s="17">
        <v>157</v>
      </c>
      <c r="D8" s="17">
        <v>1648</v>
      </c>
      <c r="E8" s="16">
        <v>11</v>
      </c>
      <c r="F8" s="16">
        <v>2</v>
      </c>
      <c r="G8" s="16">
        <v>1</v>
      </c>
      <c r="H8" s="16"/>
      <c r="I8" s="16">
        <v>2</v>
      </c>
      <c r="J8" s="38"/>
      <c r="K8" s="42"/>
      <c r="L8" s="43"/>
      <c r="M8" s="43">
        <v>22</v>
      </c>
      <c r="N8" s="44" t="s">
        <v>167</v>
      </c>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row>
    <row r="9" ht="38.25" customHeight="1" spans="1:237">
      <c r="A9" s="14" t="s">
        <v>168</v>
      </c>
      <c r="B9" s="15">
        <v>23.64</v>
      </c>
      <c r="C9" s="16">
        <v>221</v>
      </c>
      <c r="D9" s="16">
        <v>2873</v>
      </c>
      <c r="E9" s="16">
        <v>22.06</v>
      </c>
      <c r="F9" s="16">
        <v>1.58</v>
      </c>
      <c r="G9" s="16">
        <v>1</v>
      </c>
      <c r="H9" s="16"/>
      <c r="I9" s="16">
        <v>1.58</v>
      </c>
      <c r="J9" s="38"/>
      <c r="K9" s="39"/>
      <c r="L9" s="40"/>
      <c r="M9" s="40">
        <v>26.6</v>
      </c>
      <c r="N9" s="44" t="s">
        <v>169</v>
      </c>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row>
    <row r="10" ht="38.25" customHeight="1" spans="1:237">
      <c r="A10" s="14" t="s">
        <v>170</v>
      </c>
      <c r="B10" s="15">
        <v>13.32</v>
      </c>
      <c r="C10" s="16">
        <v>168</v>
      </c>
      <c r="D10" s="16">
        <v>1550</v>
      </c>
      <c r="E10" s="16">
        <v>12.17</v>
      </c>
      <c r="F10" s="16">
        <v>1.14</v>
      </c>
      <c r="G10" s="16">
        <v>1</v>
      </c>
      <c r="H10" s="16"/>
      <c r="I10" s="16">
        <v>1.14</v>
      </c>
      <c r="J10" s="38"/>
      <c r="K10" s="39"/>
      <c r="L10" s="39"/>
      <c r="M10" s="39">
        <v>5.3</v>
      </c>
      <c r="N10" s="45" t="s">
        <v>171</v>
      </c>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row>
    <row r="11" ht="38.25" customHeight="1" spans="1:237">
      <c r="A11" s="14" t="s">
        <v>172</v>
      </c>
      <c r="B11" s="15">
        <v>0.78</v>
      </c>
      <c r="C11" s="17">
        <v>9</v>
      </c>
      <c r="D11" s="17">
        <v>98</v>
      </c>
      <c r="E11" s="16">
        <v>0.78</v>
      </c>
      <c r="F11" s="16">
        <v>0</v>
      </c>
      <c r="G11" s="16">
        <v>0</v>
      </c>
      <c r="H11" s="16">
        <v>0</v>
      </c>
      <c r="I11" s="16">
        <v>0</v>
      </c>
      <c r="J11" s="38"/>
      <c r="K11" s="39"/>
      <c r="L11" s="39"/>
      <c r="M11" s="39">
        <v>1.3</v>
      </c>
      <c r="N11" s="46" t="s">
        <v>173</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row>
    <row r="12" ht="38.25" customHeight="1" spans="1:237">
      <c r="A12" s="18" t="s">
        <v>174</v>
      </c>
      <c r="B12" s="15">
        <v>12.4</v>
      </c>
      <c r="C12" s="16">
        <v>90</v>
      </c>
      <c r="D12" s="16">
        <v>1253</v>
      </c>
      <c r="E12" s="16">
        <v>10</v>
      </c>
      <c r="F12" s="16">
        <v>2.4</v>
      </c>
      <c r="G12" s="16">
        <v>1</v>
      </c>
      <c r="H12" s="16"/>
      <c r="I12" s="16">
        <v>2.4</v>
      </c>
      <c r="J12" s="38"/>
      <c r="K12" s="39"/>
      <c r="L12" s="40"/>
      <c r="M12" s="40">
        <v>14.8</v>
      </c>
      <c r="N12" s="44" t="s">
        <v>175</v>
      </c>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row>
    <row r="13" ht="38.25" customHeight="1" spans="1:237">
      <c r="A13" s="14" t="s">
        <v>176</v>
      </c>
      <c r="B13" s="15">
        <v>9.03</v>
      </c>
      <c r="C13" s="19">
        <v>180</v>
      </c>
      <c r="D13" s="19">
        <v>1157</v>
      </c>
      <c r="E13" s="16">
        <v>9.03</v>
      </c>
      <c r="F13" s="16"/>
      <c r="G13" s="16"/>
      <c r="H13" s="16"/>
      <c r="I13" s="16"/>
      <c r="J13" s="38"/>
      <c r="K13" s="39"/>
      <c r="L13" s="40"/>
      <c r="M13" s="40"/>
      <c r="N13" s="40" t="s">
        <v>177</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row>
    <row r="14" ht="38.25" customHeight="1" spans="1:237">
      <c r="A14" s="14" t="s">
        <v>178</v>
      </c>
      <c r="B14" s="15">
        <f>E14+F14</f>
        <v>13.04</v>
      </c>
      <c r="C14" s="16">
        <v>55</v>
      </c>
      <c r="D14" s="16">
        <v>895</v>
      </c>
      <c r="E14" s="16">
        <v>6.92</v>
      </c>
      <c r="F14" s="16">
        <v>6.12</v>
      </c>
      <c r="G14" s="16">
        <v>1</v>
      </c>
      <c r="H14" s="16">
        <v>0</v>
      </c>
      <c r="I14" s="16">
        <v>6.12</v>
      </c>
      <c r="J14" s="38"/>
      <c r="K14" s="39"/>
      <c r="L14" s="40"/>
      <c r="M14" s="40">
        <v>10.13</v>
      </c>
      <c r="N14" s="47" t="s">
        <v>179</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row>
    <row r="15" ht="38.25" customHeight="1" spans="1:237">
      <c r="A15" s="20"/>
      <c r="B15" s="21"/>
      <c r="C15" s="22"/>
      <c r="D15" s="22"/>
      <c r="E15" s="22"/>
      <c r="F15" s="22"/>
      <c r="G15" s="22"/>
      <c r="H15" s="22"/>
      <c r="I15" s="22"/>
      <c r="J15" s="22"/>
      <c r="K15" s="48"/>
      <c r="L15" s="48"/>
      <c r="M15" s="48"/>
      <c r="N15" s="49"/>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row>
    <row r="16" ht="38.25" customHeight="1" spans="1:237">
      <c r="A16" s="20"/>
      <c r="B16" s="21"/>
      <c r="C16" s="22"/>
      <c r="D16" s="22"/>
      <c r="E16" s="22"/>
      <c r="F16" s="22"/>
      <c r="G16" s="22"/>
      <c r="H16" s="22"/>
      <c r="I16" s="22"/>
      <c r="J16" s="22"/>
      <c r="K16" s="48"/>
      <c r="L16" s="48"/>
      <c r="M16" s="48"/>
      <c r="N16" s="49"/>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row>
    <row r="17" ht="38.25" customHeight="1" spans="1:237">
      <c r="A17" s="20"/>
      <c r="B17" s="23">
        <f t="shared" ref="B17:I17" si="0">SUM(B7:B16)</f>
        <v>99.83</v>
      </c>
      <c r="C17" s="24">
        <f t="shared" si="0"/>
        <v>1035</v>
      </c>
      <c r="D17" s="24">
        <f t="shared" si="0"/>
        <v>11154</v>
      </c>
      <c r="E17" s="24">
        <f t="shared" si="0"/>
        <v>85.35</v>
      </c>
      <c r="F17" s="24">
        <f t="shared" si="0"/>
        <v>14.47</v>
      </c>
      <c r="G17" s="24">
        <f t="shared" si="0"/>
        <v>6</v>
      </c>
      <c r="H17" s="24">
        <f t="shared" si="0"/>
        <v>0</v>
      </c>
      <c r="I17" s="24">
        <f t="shared" si="0"/>
        <v>14.47</v>
      </c>
      <c r="J17" s="24"/>
      <c r="K17" s="50"/>
      <c r="L17" s="50"/>
      <c r="M17" s="24">
        <f>SUM(M7:M16)</f>
        <v>110.73</v>
      </c>
      <c r="N17" s="51"/>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row>
    <row r="18" spans="1:237">
      <c r="A18" s="25" t="s">
        <v>180</v>
      </c>
      <c r="B18" s="26"/>
      <c r="C18" s="26"/>
      <c r="D18" s="26"/>
      <c r="E18" s="26"/>
      <c r="F18" s="26"/>
      <c r="G18" s="27"/>
      <c r="H18" s="27"/>
      <c r="I18" s="27"/>
      <c r="J18" s="27"/>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row>
    <row r="19" spans="1:10">
      <c r="A19" s="28" t="s">
        <v>181</v>
      </c>
      <c r="B19" s="28"/>
      <c r="C19" s="28"/>
      <c r="D19" s="28"/>
      <c r="E19" s="28"/>
      <c r="F19" s="28"/>
      <c r="G19" s="28"/>
      <c r="H19" s="28"/>
      <c r="I19" s="28"/>
      <c r="J19" s="28"/>
    </row>
    <row r="20" spans="1:10">
      <c r="A20" s="29" t="s">
        <v>182</v>
      </c>
      <c r="B20" s="29"/>
      <c r="C20" s="29"/>
      <c r="D20" s="29"/>
      <c r="E20" s="29"/>
      <c r="F20" s="29"/>
      <c r="G20" s="29"/>
      <c r="H20" s="29"/>
      <c r="I20" s="29"/>
      <c r="J20" s="29"/>
    </row>
    <row r="21" spans="1:10">
      <c r="A21" s="29"/>
      <c r="B21" s="29"/>
      <c r="C21" s="29"/>
      <c r="D21" s="29"/>
      <c r="E21" s="29"/>
      <c r="F21" s="29"/>
      <c r="G21" s="29"/>
      <c r="H21" s="29"/>
      <c r="I21" s="29"/>
      <c r="J21" s="29"/>
    </row>
  </sheetData>
  <mergeCells count="13">
    <mergeCell ref="A2:N2"/>
    <mergeCell ref="A3:C3"/>
    <mergeCell ref="K3:N3"/>
    <mergeCell ref="B4:L4"/>
    <mergeCell ref="C5:E5"/>
    <mergeCell ref="G5:I5"/>
    <mergeCell ref="J5:L5"/>
    <mergeCell ref="A4:A6"/>
    <mergeCell ref="B5:B6"/>
    <mergeCell ref="F5:F6"/>
    <mergeCell ref="M4:M6"/>
    <mergeCell ref="N4:N6"/>
    <mergeCell ref="N14:N17"/>
  </mergeCells>
  <pageMargins left="1.22013888888889" right="0.697916666666667" top="0.75" bottom="0.75" header="0.3" footer="0.3"/>
  <pageSetup paperSize="9"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部门收支总表</vt:lpstr>
      <vt:lpstr>财政拨款收入支出表</vt:lpstr>
      <vt:lpstr>公共预算支出表</vt:lpstr>
      <vt:lpstr>公共预算基本支出表</vt:lpstr>
      <vt:lpstr>政府性基金决算支出表</vt:lpstr>
      <vt:lpstr>三公经费决算公开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cp:lastModifiedBy>
  <cp:revision>1</cp:revision>
  <dcterms:created xsi:type="dcterms:W3CDTF">2008-09-11T17:22:00Z</dcterms:created>
  <cp:lastPrinted>2016-08-23T08:33:00Z</cp:lastPrinted>
  <dcterms:modified xsi:type="dcterms:W3CDTF">2017-05-18T04:33:42Z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2052-10.1.0.6393</vt:lpwstr>
  </property>
</Properties>
</file>