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05" tabRatio="908" firstSheet="1" activeTab="1"/>
  </bookViews>
  <sheets>
    <sheet name="Define" sheetId="1" state="hidden" r:id="rId1"/>
    <sheet name="一般公共财政支出" sheetId="2" r:id="rId2"/>
  </sheets>
  <definedNames>
    <definedName name="_xlnm.Print_Area" localSheetId="1">'一般公共财政支出'!$A$1:$Q$261</definedName>
    <definedName name="_xlnm.Print_Titles" localSheetId="1">'一般公共财政支出'!$1:$5</definedName>
  </definedNames>
  <calcPr fullCalcOnLoad="1"/>
</workbook>
</file>

<file path=xl/comments2.xml><?xml version="1.0" encoding="utf-8"?>
<comments xmlns="http://schemas.openxmlformats.org/spreadsheetml/2006/main">
  <authors>
    <author>Sky123.Org</author>
    <author>ljl</author>
  </authors>
  <commentList>
    <comment ref="P79" authorId="0">
      <text>
        <r>
          <rPr>
            <sz val="9"/>
            <rFont val="宋体"/>
            <family val="0"/>
          </rPr>
          <t>Sky123.Org:
15年9月新招教师133人尚未办理手续，外地调入9人(2月已进统发)，上年追加及今年经费测算共770万，2015年岗位变动调资24万，暂列定额补助</t>
        </r>
      </text>
    </comment>
    <comment ref="M125" authorId="1">
      <text>
        <r>
          <rPr>
            <sz val="9"/>
            <rFont val="宋体"/>
            <family val="0"/>
          </rPr>
          <t>ljl:
事业单位离退休费12000-300(离休费)=11700万，其中：列入教育局9100万，其他2600万。</t>
        </r>
      </text>
    </comment>
    <comment ref="O249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住房公积金2280万，其中教育1042.3万，其他1237.7</t>
        </r>
      </text>
    </comment>
    <comment ref="J171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事业单位医保850万，其中教育510万、其他340万</t>
        </r>
      </text>
    </comment>
  </commentList>
</comments>
</file>

<file path=xl/sharedStrings.xml><?xml version="1.0" encoding="utf-8"?>
<sst xmlns="http://schemas.openxmlformats.org/spreadsheetml/2006/main" count="543" uniqueCount="285">
  <si>
    <t>FORMULA_DBT=</t>
  </si>
  <si>
    <t>I:\2008年预算\08年预算安排表.XLS</t>
  </si>
  <si>
    <t>一般支出3</t>
  </si>
  <si>
    <t>一般支出3 (2)</t>
  </si>
  <si>
    <t>ERRANGE_O=</t>
  </si>
  <si>
    <t>F6:O522</t>
  </si>
  <si>
    <t>ERLINESTART_O=</t>
  </si>
  <si>
    <t>ERCOLUMNSTART_O=</t>
  </si>
  <si>
    <t>ERLINEEND_O=</t>
  </si>
  <si>
    <t>ERCOLUMNEND_O=</t>
  </si>
  <si>
    <t>2016年一般公共财政支出预算表</t>
  </si>
  <si>
    <t>表三</t>
  </si>
  <si>
    <t>科目编码</t>
  </si>
  <si>
    <t>支出功能分类科目</t>
  </si>
  <si>
    <t>2016年安排数</t>
  </si>
  <si>
    <t>支出经济分类科目</t>
  </si>
  <si>
    <t>类</t>
  </si>
  <si>
    <t>款</t>
  </si>
  <si>
    <t>项</t>
  </si>
  <si>
    <t>合计</t>
  </si>
  <si>
    <t>本级</t>
  </si>
  <si>
    <t>乡镇级</t>
  </si>
  <si>
    <t>工资福利支出</t>
  </si>
  <si>
    <t>商品和服务支出</t>
  </si>
  <si>
    <t>对个人和家庭的补助</t>
  </si>
  <si>
    <t>对企事业单位的补贴</t>
  </si>
  <si>
    <t>其他</t>
  </si>
  <si>
    <t>基本
工资</t>
  </si>
  <si>
    <t>津补贴或绩效工资</t>
  </si>
  <si>
    <t>社保缴费</t>
  </si>
  <si>
    <t>一般商品和服务支出</t>
  </si>
  <si>
    <t>专项
经费</t>
  </si>
  <si>
    <t>退休费</t>
  </si>
  <si>
    <t>抚恤费</t>
  </si>
  <si>
    <t>一般公共服务支出</t>
  </si>
  <si>
    <t>01</t>
  </si>
  <si>
    <t>人大事务</t>
  </si>
  <si>
    <t xml:space="preserve">  行政运行</t>
  </si>
  <si>
    <t>08</t>
  </si>
  <si>
    <t>代表工作</t>
  </si>
  <si>
    <t>02</t>
  </si>
  <si>
    <t>政协事务</t>
  </si>
  <si>
    <t>05</t>
  </si>
  <si>
    <t>委员视察</t>
  </si>
  <si>
    <t>03</t>
  </si>
  <si>
    <t>政府办公厅及相关机构事务</t>
  </si>
  <si>
    <t>行政运行</t>
  </si>
  <si>
    <t>99</t>
  </si>
  <si>
    <t>其他政府办公厅及相关机构事务支出</t>
  </si>
  <si>
    <t>04</t>
  </si>
  <si>
    <t>发展与改革事务</t>
  </si>
  <si>
    <t>统计信息事务</t>
  </si>
  <si>
    <t>07</t>
  </si>
  <si>
    <t>专项普查活动</t>
  </si>
  <si>
    <t>统计抽样调查</t>
  </si>
  <si>
    <t>06</t>
  </si>
  <si>
    <t>财政事务</t>
  </si>
  <si>
    <t>一般行政管理事务</t>
  </si>
  <si>
    <t>审计事务</t>
  </si>
  <si>
    <t>审计业务</t>
  </si>
  <si>
    <t>10</t>
  </si>
  <si>
    <t>人力资源事务</t>
  </si>
  <si>
    <t>军队转业干部安置</t>
  </si>
  <si>
    <t>11</t>
  </si>
  <si>
    <t>纪检监察事务</t>
  </si>
  <si>
    <t>13</t>
  </si>
  <si>
    <t>商贸事务</t>
  </si>
  <si>
    <t>招商引资</t>
  </si>
  <si>
    <t>其他商贸事务支出</t>
  </si>
  <si>
    <t>15</t>
  </si>
  <si>
    <t>市场与质量监督管理局</t>
  </si>
  <si>
    <t>26</t>
  </si>
  <si>
    <t>档案事务</t>
  </si>
  <si>
    <t>28</t>
  </si>
  <si>
    <t>民主党派及工商联事务</t>
  </si>
  <si>
    <t>29</t>
  </si>
  <si>
    <t>群众团体事务</t>
  </si>
  <si>
    <t>31</t>
  </si>
  <si>
    <t>党委办公厅（室）及相关机构事务</t>
  </si>
  <si>
    <t>32</t>
  </si>
  <si>
    <t>组织事务</t>
  </si>
  <si>
    <t>33</t>
  </si>
  <si>
    <t>宣传事务</t>
  </si>
  <si>
    <t>34</t>
  </si>
  <si>
    <t>统战事务</t>
  </si>
  <si>
    <t>其他一般公共服务支出</t>
  </si>
  <si>
    <t>国家赔偿费用支出</t>
  </si>
  <si>
    <t>203</t>
  </si>
  <si>
    <t>国防</t>
  </si>
  <si>
    <t>国防动员</t>
  </si>
  <si>
    <t>兵役征集</t>
  </si>
  <si>
    <t>预备役部队</t>
  </si>
  <si>
    <t>其他国防动员支出</t>
  </si>
  <si>
    <t>204</t>
  </si>
  <si>
    <t>公共安全</t>
  </si>
  <si>
    <t>武装警察</t>
  </si>
  <si>
    <t>内卫</t>
  </si>
  <si>
    <t>消防</t>
  </si>
  <si>
    <t>公安</t>
  </si>
  <si>
    <t>17</t>
  </si>
  <si>
    <t>拘押收教场所管理</t>
  </si>
  <si>
    <t>检察</t>
  </si>
  <si>
    <t>法院</t>
  </si>
  <si>
    <t>司法</t>
  </si>
  <si>
    <t>社区矫正</t>
  </si>
  <si>
    <t>205</t>
  </si>
  <si>
    <t>教育</t>
  </si>
  <si>
    <t>教育管理事务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</si>
  <si>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</si>
  <si>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</si>
  <si>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</si>
  <si>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</si>
  <si>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</si>
  <si>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</si>
  <si>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</si>
  <si>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进修及培训</t>
  </si>
  <si>
    <t>干部教育</t>
  </si>
  <si>
    <t>09</t>
  </si>
  <si>
    <t>教育费附加安排的支出</t>
  </si>
  <si>
    <t>其他教育费附加安排的支出</t>
  </si>
  <si>
    <t>206</t>
  </si>
  <si>
    <t>科学技术</t>
  </si>
  <si>
    <t>科学技术管理事务</t>
  </si>
  <si>
    <t>技术研究与开发</t>
  </si>
  <si>
    <t>其他技术研究与开发支出</t>
  </si>
  <si>
    <t>科学技术普及</t>
  </si>
  <si>
    <t>机构运行</t>
  </si>
  <si>
    <t>科普活动</t>
  </si>
  <si>
    <t>207</t>
  </si>
  <si>
    <t>文化体育与传媒</t>
  </si>
  <si>
    <t xml:space="preserve">文化 </t>
  </si>
  <si>
    <t>图书馆</t>
  </si>
  <si>
    <t>艺术表演团体</t>
  </si>
  <si>
    <t>群众文化</t>
  </si>
  <si>
    <t>文物</t>
  </si>
  <si>
    <t>博物馆</t>
  </si>
  <si>
    <t>体育</t>
  </si>
  <si>
    <t>体育竞赛</t>
  </si>
  <si>
    <t>群众体育</t>
  </si>
  <si>
    <t>新闻出版广播影视</t>
  </si>
  <si>
    <t>208</t>
  </si>
  <si>
    <t>社会保障和就业</t>
  </si>
  <si>
    <t>人力资源和社会保障管理事务</t>
  </si>
  <si>
    <t>社会保险经办机构</t>
  </si>
  <si>
    <t>民政管理事务</t>
  </si>
  <si>
    <t>老龄事务</t>
  </si>
  <si>
    <t>基层政权和社区建设</t>
  </si>
  <si>
    <t>财政对社保基金的补助</t>
  </si>
  <si>
    <t>财政对基本养老保险基金的补助</t>
  </si>
  <si>
    <t>财政对工伤保险基金补助</t>
  </si>
  <si>
    <t>财政对生育保险基金补助</t>
  </si>
  <si>
    <t>财政对城乡居民社会养老保险基金的补助</t>
  </si>
  <si>
    <t>行政事业单位离退休</t>
  </si>
  <si>
    <t>行政单位离退休</t>
  </si>
  <si>
    <t>事业单位离退休</t>
  </si>
  <si>
    <t>企业改革补助</t>
  </si>
  <si>
    <t>企业关闭破产补助</t>
  </si>
  <si>
    <t>就业补助</t>
  </si>
  <si>
    <t>公益性岗位补贴</t>
  </si>
  <si>
    <t>其他就业补助</t>
  </si>
  <si>
    <t>抚恤</t>
  </si>
  <si>
    <t>死亡抚恤</t>
  </si>
  <si>
    <t>伤残抚恤</t>
  </si>
  <si>
    <t>优抚事业单位</t>
  </si>
  <si>
    <t>义务兵优待</t>
  </si>
  <si>
    <t>退役安置</t>
  </si>
  <si>
    <t>退役士兵安置</t>
  </si>
  <si>
    <t>军队移交地方的离退休人员安置</t>
  </si>
  <si>
    <t>军队移交地方的离退休干部管理机构</t>
  </si>
  <si>
    <t>社会福利</t>
  </si>
  <si>
    <t>社会福利事业单位</t>
  </si>
  <si>
    <t>残疾人事业</t>
  </si>
  <si>
    <t>其他残疾人事业</t>
  </si>
  <si>
    <t>19</t>
  </si>
  <si>
    <t>最低生活保障</t>
  </si>
  <si>
    <t>城市最低生活保障</t>
  </si>
  <si>
    <t>农村最低生活保障</t>
  </si>
  <si>
    <t>21</t>
  </si>
  <si>
    <t>特困人员供养</t>
  </si>
  <si>
    <t>农村五保供养支出</t>
  </si>
  <si>
    <t>25</t>
  </si>
  <si>
    <t>其他生活救助</t>
  </si>
  <si>
    <t>其他城市生活救助</t>
  </si>
  <si>
    <t>其他农村生活救助</t>
  </si>
  <si>
    <t>210</t>
  </si>
  <si>
    <t>医疗卫生与计划生育</t>
  </si>
  <si>
    <t>医疗卫生与计划生育管理事务</t>
  </si>
  <si>
    <t>公立医院</t>
  </si>
  <si>
    <t>综合医院</t>
  </si>
  <si>
    <t>中医医院</t>
  </si>
  <si>
    <t>精神病医院</t>
  </si>
  <si>
    <t>其他公立医院支出</t>
  </si>
  <si>
    <t>基层医疗卫生机构</t>
  </si>
  <si>
    <t>乡镇卫生院</t>
  </si>
  <si>
    <t>公共卫生</t>
  </si>
  <si>
    <t>疾病预防控制机构</t>
  </si>
  <si>
    <t>卫生监督机构</t>
  </si>
  <si>
    <t>妇幼保健机构</t>
  </si>
  <si>
    <t>基本公共卫生服务</t>
  </si>
  <si>
    <t>重大公共卫生专项</t>
  </si>
  <si>
    <t>医疗保障</t>
  </si>
  <si>
    <t>行政单位医疗</t>
  </si>
  <si>
    <t>事业单位医疗</t>
  </si>
  <si>
    <t>公务员医疗补助</t>
  </si>
  <si>
    <t>优抚对象医疗补助</t>
  </si>
  <si>
    <t>新型农村合作医疗</t>
  </si>
  <si>
    <t>城镇居民基本医疗保险</t>
  </si>
  <si>
    <t>计划生育事务</t>
  </si>
  <si>
    <t>计划生育机构</t>
  </si>
  <si>
    <t>其他计划生育事务支出</t>
  </si>
  <si>
    <t>食品和药品监督管理事务</t>
  </si>
  <si>
    <t>其他医疗卫生支出</t>
  </si>
  <si>
    <t>211</t>
  </si>
  <si>
    <t>节能环保</t>
  </si>
  <si>
    <t>环境保护管理事务</t>
  </si>
  <si>
    <t>污染防治</t>
  </si>
  <si>
    <t>排污费支出</t>
  </si>
  <si>
    <t>自然生态保护</t>
  </si>
  <si>
    <t>农村环境保护</t>
  </si>
  <si>
    <t>212</t>
  </si>
  <si>
    <t>城乡社区事务</t>
  </si>
  <si>
    <t>城乡社区管理事务</t>
  </si>
  <si>
    <t>其他城乡社区管理事务支出</t>
  </si>
  <si>
    <t>城乡社区规划与管理</t>
  </si>
  <si>
    <t>其他城乡社区公共设施</t>
  </si>
  <si>
    <t>00</t>
  </si>
  <si>
    <t>城乡社区环境卫生</t>
  </si>
  <si>
    <t>1、环卫局</t>
  </si>
  <si>
    <t>2、环卫局非税拨款</t>
  </si>
  <si>
    <t>213</t>
  </si>
  <si>
    <t>农林水</t>
  </si>
  <si>
    <t>农业</t>
  </si>
  <si>
    <t>事业运行</t>
  </si>
  <si>
    <t>其他农业支出</t>
  </si>
  <si>
    <t>林业</t>
  </si>
  <si>
    <t>林业事业机构</t>
  </si>
  <si>
    <t>林业防灾减灾</t>
  </si>
  <si>
    <t>水利</t>
  </si>
  <si>
    <t>14</t>
  </si>
  <si>
    <t>防汛</t>
  </si>
  <si>
    <t>其他水利支出</t>
  </si>
  <si>
    <t>扶贫</t>
  </si>
  <si>
    <t>其他扶贫支出</t>
  </si>
  <si>
    <t>农业综合开发</t>
  </si>
  <si>
    <t>其他农业综合开发支出</t>
  </si>
  <si>
    <t>农业综合改革</t>
  </si>
  <si>
    <t>对村级一事一议的补助</t>
  </si>
  <si>
    <t>对村委会和村支部的补助</t>
  </si>
  <si>
    <t>普惠金融发展支出</t>
  </si>
  <si>
    <t>农业保险保费补贴</t>
  </si>
  <si>
    <t>214</t>
  </si>
  <si>
    <t>交通运输</t>
  </si>
  <si>
    <t>公路水路运输</t>
  </si>
  <si>
    <t>公路养护</t>
  </si>
  <si>
    <t>其他公路水路运输支出</t>
  </si>
  <si>
    <t>215</t>
  </si>
  <si>
    <t>资源勘探信息等支出</t>
  </si>
  <si>
    <t>工业和信息产业监管</t>
  </si>
  <si>
    <t>安全生产监管</t>
  </si>
  <si>
    <t>支持中小企业发展和管理支出</t>
  </si>
  <si>
    <t>科技型中小企业基数创新基金</t>
  </si>
  <si>
    <t>其他资源勘探信息等事务支出</t>
  </si>
  <si>
    <t>216</t>
  </si>
  <si>
    <t>商业服务业等支出</t>
  </si>
  <si>
    <t>商业流通事务</t>
  </si>
  <si>
    <t>旅游业管理与服务支出</t>
  </si>
  <si>
    <t>220</t>
  </si>
  <si>
    <t>国土海洋气象等支出</t>
  </si>
  <si>
    <t>国土资源事务</t>
  </si>
  <si>
    <t>土地资源利用与保护</t>
  </si>
  <si>
    <t>气象事务</t>
  </si>
  <si>
    <t>其他气象事务支出</t>
  </si>
  <si>
    <t>221</t>
  </si>
  <si>
    <t>住房保障支出</t>
  </si>
  <si>
    <t>住房改革支出</t>
  </si>
  <si>
    <t>住房公积金</t>
  </si>
  <si>
    <t>222</t>
  </si>
  <si>
    <t>粮油物资储备</t>
  </si>
  <si>
    <t>粮油事务</t>
  </si>
  <si>
    <t>粮食专项业务活动</t>
  </si>
  <si>
    <t>227</t>
  </si>
  <si>
    <t>预备费</t>
  </si>
  <si>
    <t>229</t>
  </si>
  <si>
    <t>其他支出</t>
  </si>
  <si>
    <r>
      <t>合</t>
    </r>
    <r>
      <rPr>
        <sz val="9"/>
        <rFont val="宋体"/>
        <family val="0"/>
      </rPr>
      <t xml:space="preserve">     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</si>
</sst>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</numFmts>
  <fonts count="2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0">
      <alignment/>
      <protection/>
    </xf>
    <xf numFmtId="0" fontId="14" fillId="8" borderId="0" applyNumberFormat="0" applyBorder="0" applyAlignment="0" applyProtection="0"/>
    <xf numFmtId="0" fontId="6" fillId="0" borderId="5" applyNumberFormat="0" applyFill="0" applyAlignment="0" applyProtection="0"/>
    <xf numFmtId="0" fontId="8" fillId="0" borderId="0">
      <alignment/>
      <protection/>
    </xf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9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0" borderId="0">
      <alignment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>
      <alignment/>
      <protection/>
    </xf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51">
    <xf numFmtId="0" fontId="0" fillId="0" borderId="0" xfId="0" applyAlignment="1">
      <alignment/>
    </xf>
    <xf numFmtId="0" fontId="1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49" fontId="2" fillId="24" borderId="0" xfId="0" applyNumberFormat="1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vertical="center" wrapText="1"/>
      <protection/>
    </xf>
    <xf numFmtId="176" fontId="2" fillId="24" borderId="0" xfId="0" applyNumberFormat="1" applyFont="1" applyFill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center" vertical="center" wrapText="1"/>
      <protection/>
    </xf>
    <xf numFmtId="176" fontId="3" fillId="24" borderId="0" xfId="0" applyNumberFormat="1" applyFont="1" applyFill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176" fontId="2" fillId="24" borderId="11" xfId="0" applyNumberFormat="1" applyFont="1" applyFill="1" applyBorder="1" applyAlignment="1" applyProtection="1">
      <alignment horizontal="center" vertical="center" wrapText="1"/>
      <protection/>
    </xf>
    <xf numFmtId="49" fontId="2" fillId="24" borderId="11" xfId="0" applyNumberFormat="1" applyFont="1" applyFill="1" applyBorder="1" applyAlignment="1" applyProtection="1">
      <alignment horizontal="center" vertical="center" wrapText="1"/>
      <protection/>
    </xf>
    <xf numFmtId="176" fontId="2" fillId="24" borderId="12" xfId="0" applyNumberFormat="1" applyFont="1" applyFill="1" applyBorder="1" applyAlignment="1" applyProtection="1">
      <alignment horizontal="center" vertical="center" wrapText="1"/>
      <protection/>
    </xf>
    <xf numFmtId="49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vertical="center" wrapText="1"/>
      <protection/>
    </xf>
    <xf numFmtId="176" fontId="2" fillId="24" borderId="11" xfId="0" applyNumberFormat="1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176" fontId="4" fillId="24" borderId="11" xfId="68" applyNumberFormat="1" applyFont="1" applyFill="1" applyBorder="1" applyAlignment="1">
      <alignment horizontal="center" vertical="center" wrapText="1"/>
      <protection/>
    </xf>
    <xf numFmtId="176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24" borderId="11" xfId="53" applyNumberFormat="1" applyFont="1" applyFill="1" applyBorder="1" applyAlignment="1">
      <alignment horizontal="center" vertical="center" wrapText="1"/>
      <protection/>
    </xf>
    <xf numFmtId="49" fontId="2" fillId="24" borderId="11" xfId="0" applyNumberFormat="1" applyFont="1" applyFill="1" applyBorder="1" applyAlignment="1" applyProtection="1">
      <alignment vertical="center" wrapText="1"/>
      <protection/>
    </xf>
    <xf numFmtId="177" fontId="4" fillId="24" borderId="11" xfId="56" applyNumberFormat="1" applyFont="1" applyFill="1" applyBorder="1" applyAlignment="1">
      <alignment horizontal="center" vertical="center" wrapText="1"/>
      <protection/>
    </xf>
    <xf numFmtId="176" fontId="2" fillId="24" borderId="13" xfId="0" applyNumberFormat="1" applyFont="1" applyFill="1" applyBorder="1" applyAlignment="1" applyProtection="1">
      <alignment horizontal="center" vertical="center" wrapText="1"/>
      <protection/>
    </xf>
    <xf numFmtId="176" fontId="2" fillId="24" borderId="14" xfId="0" applyNumberFormat="1" applyFont="1" applyFill="1" applyBorder="1" applyAlignment="1" applyProtection="1">
      <alignment horizontal="center" vertical="center" wrapText="1"/>
      <protection/>
    </xf>
    <xf numFmtId="178" fontId="4" fillId="24" borderId="11" xfId="53" applyNumberFormat="1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178" fontId="4" fillId="24" borderId="11" xfId="56" applyNumberFormat="1" applyFont="1" applyFill="1" applyBorder="1" applyAlignment="1">
      <alignment horizontal="center" vertical="center" wrapText="1"/>
      <protection/>
    </xf>
    <xf numFmtId="0" fontId="4" fillId="24" borderId="11" xfId="56" applyFont="1" applyFill="1" applyBorder="1" applyAlignment="1">
      <alignment horizontal="center" vertical="center" wrapText="1"/>
      <protection/>
    </xf>
    <xf numFmtId="176" fontId="4" fillId="24" borderId="11" xfId="68" applyNumberFormat="1" applyFont="1" applyFill="1" applyBorder="1" applyAlignment="1">
      <alignment vertical="center" wrapText="1"/>
      <protection/>
    </xf>
    <xf numFmtId="0" fontId="4" fillId="24" borderId="11" xfId="53" applyFont="1" applyFill="1" applyBorder="1" applyAlignment="1">
      <alignment vertical="center" wrapText="1"/>
      <protection/>
    </xf>
    <xf numFmtId="0" fontId="4" fillId="24" borderId="11" xfId="56" applyFont="1" applyFill="1" applyBorder="1" applyAlignment="1">
      <alignment vertical="center" wrapText="1"/>
      <protection/>
    </xf>
    <xf numFmtId="177" fontId="4" fillId="24" borderId="11" xfId="70" applyNumberFormat="1" applyFont="1" applyFill="1" applyBorder="1" applyAlignment="1">
      <alignment horizontal="center" vertical="center" wrapText="1"/>
      <protection/>
    </xf>
    <xf numFmtId="177" fontId="4" fillId="24" borderId="11" xfId="35" applyNumberFormat="1" applyFont="1" applyFill="1" applyBorder="1" applyAlignment="1">
      <alignment horizontal="center" vertical="center" wrapText="1"/>
      <protection/>
    </xf>
    <xf numFmtId="177" fontId="4" fillId="24" borderId="11" xfId="38" applyNumberFormat="1" applyFont="1" applyFill="1" applyBorder="1" applyAlignment="1">
      <alignment horizontal="center" vertical="center" wrapText="1"/>
      <protection/>
    </xf>
    <xf numFmtId="177" fontId="2" fillId="24" borderId="11" xfId="70" applyNumberFormat="1" applyFont="1" applyFill="1" applyBorder="1" applyAlignment="1">
      <alignment horizontal="center" vertical="center" wrapText="1"/>
      <protection/>
    </xf>
    <xf numFmtId="178" fontId="4" fillId="24" borderId="11" xfId="70" applyNumberFormat="1" applyFont="1" applyFill="1" applyBorder="1" applyAlignment="1">
      <alignment horizontal="center" vertical="center" wrapText="1"/>
      <protection/>
    </xf>
    <xf numFmtId="0" fontId="4" fillId="24" borderId="11" xfId="70" applyFont="1" applyFill="1" applyBorder="1" applyAlignment="1">
      <alignment horizontal="center" vertical="center" wrapText="1"/>
      <protection/>
    </xf>
    <xf numFmtId="178" fontId="4" fillId="24" borderId="11" xfId="35" applyNumberFormat="1" applyFont="1" applyFill="1" applyBorder="1" applyAlignment="1">
      <alignment horizontal="center" vertical="center" wrapText="1"/>
      <protection/>
    </xf>
    <xf numFmtId="0" fontId="4" fillId="24" borderId="11" xfId="35" applyFont="1" applyFill="1" applyBorder="1" applyAlignment="1">
      <alignment horizontal="center" vertical="center" wrapText="1"/>
      <protection/>
    </xf>
    <xf numFmtId="178" fontId="4" fillId="24" borderId="11" xfId="38" applyNumberFormat="1" applyFont="1" applyFill="1" applyBorder="1" applyAlignment="1">
      <alignment horizontal="center" vertical="center" wrapText="1"/>
      <protection/>
    </xf>
    <xf numFmtId="0" fontId="4" fillId="24" borderId="11" xfId="38" applyFont="1" applyFill="1" applyBorder="1" applyAlignment="1">
      <alignment horizontal="center" vertical="center" wrapText="1"/>
      <protection/>
    </xf>
    <xf numFmtId="0" fontId="4" fillId="24" borderId="11" xfId="70" applyFont="1" applyFill="1" applyBorder="1" applyAlignment="1">
      <alignment vertical="center" wrapText="1"/>
      <protection/>
    </xf>
    <xf numFmtId="0" fontId="4" fillId="24" borderId="11" xfId="35" applyFont="1" applyFill="1" applyBorder="1" applyAlignment="1">
      <alignment vertical="center" wrapText="1"/>
      <protection/>
    </xf>
    <xf numFmtId="0" fontId="4" fillId="24" borderId="11" xfId="38" applyFont="1" applyFill="1" applyBorder="1" applyAlignment="1">
      <alignment vertical="center" wrapText="1"/>
      <protection/>
    </xf>
    <xf numFmtId="177" fontId="4" fillId="24" borderId="11" xfId="69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 locked="0"/>
    </xf>
    <xf numFmtId="176" fontId="2" fillId="24" borderId="11" xfId="0" applyNumberFormat="1" applyFont="1" applyFill="1" applyBorder="1" applyAlignment="1" applyProtection="1">
      <alignment vertical="center" wrapText="1"/>
      <protection locked="0"/>
    </xf>
    <xf numFmtId="178" fontId="4" fillId="24" borderId="11" xfId="69" applyNumberFormat="1" applyFont="1" applyFill="1" applyBorder="1" applyAlignment="1">
      <alignment horizontal="center" vertical="center" wrapText="1"/>
      <protection/>
    </xf>
    <xf numFmtId="0" fontId="4" fillId="24" borderId="11" xfId="69" applyFont="1" applyFill="1" applyBorder="1" applyAlignment="1">
      <alignment horizontal="center" vertical="center" wrapText="1"/>
      <protection/>
    </xf>
    <xf numFmtId="0" fontId="4" fillId="24" borderId="11" xfId="69" applyFont="1" applyFill="1" applyBorder="1" applyAlignment="1">
      <alignment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一般支出3_53" xfId="35"/>
    <cellStyle name="60% - 强调文字颜色 1" xfId="36"/>
    <cellStyle name="标题 3" xfId="37"/>
    <cellStyle name="常规_一般支出3_56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一般支出3_1" xfId="53"/>
    <cellStyle name="20% - 强调文字颜色 2" xfId="54"/>
    <cellStyle name="40% - 强调文字颜色 2" xfId="55"/>
    <cellStyle name="常规_一般支出3_154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4" xfId="67"/>
    <cellStyle name="常规_一般支出3" xfId="68"/>
    <cellStyle name="常规_一般支出3_107" xfId="69"/>
    <cellStyle name="常规_一般支出3_45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1</v>
      </c>
      <c r="E1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>
        <v>6</v>
      </c>
    </row>
    <row r="5" spans="1:2" ht="14.25">
      <c r="A5" t="s">
        <v>7</v>
      </c>
      <c r="B5">
        <v>6</v>
      </c>
    </row>
    <row r="6" spans="1:2" ht="14.25">
      <c r="A6" t="s">
        <v>8</v>
      </c>
      <c r="B6">
        <v>522</v>
      </c>
    </row>
    <row r="7" spans="1:2" ht="14.25">
      <c r="A7" t="s">
        <v>9</v>
      </c>
      <c r="B7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1"/>
  <sheetViews>
    <sheetView showZeros="0" tabSelected="1" workbookViewId="0" topLeftCell="A1">
      <pane ySplit="7" topLeftCell="A253" activePane="bottomLeft" state="frozen"/>
      <selection pane="bottomLeft" activeCell="Q258" sqref="Q258"/>
    </sheetView>
  </sheetViews>
  <sheetFormatPr defaultColWidth="9.00390625" defaultRowHeight="19.5" customHeight="1"/>
  <cols>
    <col min="1" max="1" width="3.50390625" style="2" customWidth="1"/>
    <col min="2" max="2" width="3.00390625" style="2" customWidth="1"/>
    <col min="3" max="3" width="3.125" style="3" customWidth="1"/>
    <col min="4" max="4" width="13.875" style="4" customWidth="1"/>
    <col min="5" max="5" width="7.875" style="5" customWidth="1"/>
    <col min="6" max="6" width="7.375" style="5" customWidth="1"/>
    <col min="7" max="7" width="5.875" style="2" customWidth="1"/>
    <col min="8" max="8" width="6.875" style="5" customWidth="1"/>
    <col min="9" max="9" width="7.00390625" style="5" customWidth="1"/>
    <col min="10" max="10" width="6.125" style="5" customWidth="1"/>
    <col min="11" max="11" width="5.875" style="5" customWidth="1"/>
    <col min="12" max="12" width="8.375" style="5" customWidth="1"/>
    <col min="13" max="13" width="7.25390625" style="5" customWidth="1"/>
    <col min="14" max="14" width="5.875" style="5" customWidth="1"/>
    <col min="15" max="15" width="6.375" style="5" customWidth="1"/>
    <col min="16" max="16" width="6.00390625" style="5" customWidth="1"/>
    <col min="17" max="17" width="6.75390625" style="5" customWidth="1"/>
    <col min="18" max="16384" width="9.00390625" style="2" customWidth="1"/>
  </cols>
  <sheetData>
    <row r="1" spans="1:17" ht="27.75" customHeight="1">
      <c r="A1" s="6" t="s">
        <v>10</v>
      </c>
      <c r="B1" s="6"/>
      <c r="C1" s="6"/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</row>
    <row r="2" spans="1:3" ht="19.5" customHeight="1">
      <c r="A2" s="8" t="s">
        <v>11</v>
      </c>
      <c r="B2" s="8"/>
      <c r="C2" s="8"/>
    </row>
    <row r="3" spans="1:17" ht="19.5" customHeight="1">
      <c r="A3" s="9" t="s">
        <v>12</v>
      </c>
      <c r="B3" s="9"/>
      <c r="C3" s="9"/>
      <c r="D3" s="9" t="s">
        <v>13</v>
      </c>
      <c r="E3" s="10" t="s">
        <v>14</v>
      </c>
      <c r="F3" s="10"/>
      <c r="G3" s="9"/>
      <c r="H3" s="10" t="s">
        <v>15</v>
      </c>
      <c r="I3" s="10"/>
      <c r="J3" s="10"/>
      <c r="K3" s="10"/>
      <c r="L3" s="10"/>
      <c r="M3" s="10"/>
      <c r="N3" s="10"/>
      <c r="O3" s="10"/>
      <c r="P3" s="10"/>
      <c r="Q3" s="10"/>
    </row>
    <row r="4" spans="1:17" ht="18.75" customHeight="1">
      <c r="A4" s="9" t="s">
        <v>16</v>
      </c>
      <c r="B4" s="9" t="s">
        <v>17</v>
      </c>
      <c r="C4" s="11" t="s">
        <v>18</v>
      </c>
      <c r="D4" s="9"/>
      <c r="E4" s="10" t="s">
        <v>19</v>
      </c>
      <c r="F4" s="10" t="s">
        <v>20</v>
      </c>
      <c r="G4" s="9" t="s">
        <v>21</v>
      </c>
      <c r="H4" s="12" t="s">
        <v>22</v>
      </c>
      <c r="I4" s="23"/>
      <c r="J4" s="24"/>
      <c r="K4" s="10" t="s">
        <v>23</v>
      </c>
      <c r="L4" s="10"/>
      <c r="M4" s="12" t="s">
        <v>24</v>
      </c>
      <c r="N4" s="23"/>
      <c r="O4" s="24"/>
      <c r="P4" s="10" t="s">
        <v>25</v>
      </c>
      <c r="Q4" s="10" t="s">
        <v>26</v>
      </c>
    </row>
    <row r="5" spans="1:17" ht="42" customHeight="1">
      <c r="A5" s="9"/>
      <c r="B5" s="9"/>
      <c r="C5" s="11"/>
      <c r="D5" s="9"/>
      <c r="E5" s="10"/>
      <c r="F5" s="10"/>
      <c r="G5" s="9"/>
      <c r="H5" s="10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32</v>
      </c>
      <c r="N5" s="10" t="s">
        <v>33</v>
      </c>
      <c r="O5" s="10" t="s">
        <v>26</v>
      </c>
      <c r="P5" s="10"/>
      <c r="Q5" s="10"/>
    </row>
    <row r="6" spans="1:17" s="1" customFormat="1" ht="21" customHeight="1">
      <c r="A6" s="13">
        <v>201</v>
      </c>
      <c r="B6" s="13"/>
      <c r="C6" s="13"/>
      <c r="D6" s="14" t="s">
        <v>34</v>
      </c>
      <c r="E6" s="15">
        <f>E7+E10+E13+E16+E18+E22+E25+E28+E30+E32+E38+E40+E42+E44+E46+E48+E50+E52+E36</f>
        <v>24982.41386913586</v>
      </c>
      <c r="F6" s="15">
        <f aca="true" t="shared" si="0" ref="F6:Q6">F7+F10+F13+F16+F18+F22+F25+F28+F30+F32+F38+F40+F42+F44+F46+F48+F50+F52+F36</f>
        <v>21996.313869135858</v>
      </c>
      <c r="G6" s="15">
        <f t="shared" si="0"/>
        <v>2986.1</v>
      </c>
      <c r="H6" s="15">
        <f t="shared" si="0"/>
        <v>4274.600128812466</v>
      </c>
      <c r="I6" s="15">
        <f t="shared" si="0"/>
        <v>3322.8855121951224</v>
      </c>
      <c r="J6" s="15">
        <f t="shared" si="0"/>
        <v>287.43822812827034</v>
      </c>
      <c r="K6" s="15">
        <f t="shared" si="0"/>
        <v>982.6999999999999</v>
      </c>
      <c r="L6" s="15">
        <f t="shared" si="0"/>
        <v>11241.29</v>
      </c>
      <c r="M6" s="15">
        <f t="shared" si="0"/>
        <v>303.6</v>
      </c>
      <c r="N6" s="15">
        <f t="shared" si="0"/>
        <v>71.9</v>
      </c>
      <c r="O6" s="15">
        <f t="shared" si="0"/>
        <v>0</v>
      </c>
      <c r="P6" s="15">
        <f t="shared" si="0"/>
        <v>26</v>
      </c>
      <c r="Q6" s="15">
        <f t="shared" si="0"/>
        <v>4472</v>
      </c>
    </row>
    <row r="7" spans="1:17" ht="21" customHeight="1">
      <c r="A7" s="11"/>
      <c r="B7" s="11" t="s">
        <v>35</v>
      </c>
      <c r="C7" s="11"/>
      <c r="D7" s="16" t="s">
        <v>36</v>
      </c>
      <c r="E7" s="15">
        <v>460.52302860606096</v>
      </c>
      <c r="F7" s="15">
        <v>460.52302860606096</v>
      </c>
      <c r="G7" s="16">
        <v>0</v>
      </c>
      <c r="H7" s="15">
        <v>116.255960606061</v>
      </c>
      <c r="I7" s="15">
        <v>74.0124</v>
      </c>
      <c r="J7" s="15">
        <v>7.654668</v>
      </c>
      <c r="K7" s="15">
        <v>39.6</v>
      </c>
      <c r="L7" s="15">
        <v>223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</row>
    <row r="8" spans="1:17" ht="99" customHeight="1">
      <c r="A8" s="11"/>
      <c r="B8" s="11"/>
      <c r="C8" s="11" t="s">
        <v>35</v>
      </c>
      <c r="D8" s="16" t="s">
        <v>37</v>
      </c>
      <c r="E8" s="15">
        <v>438.52302860606096</v>
      </c>
      <c r="F8" s="15">
        <v>438.52302860606096</v>
      </c>
      <c r="G8" s="17"/>
      <c r="H8" s="18">
        <v>116.255960606061</v>
      </c>
      <c r="I8" s="18">
        <v>74.0124</v>
      </c>
      <c r="J8" s="18">
        <v>7.654668</v>
      </c>
      <c r="K8" s="18">
        <v>39.6</v>
      </c>
      <c r="L8" s="18">
        <v>201</v>
      </c>
      <c r="M8" s="18"/>
      <c r="N8" s="18">
        <v>0</v>
      </c>
      <c r="O8" s="18"/>
      <c r="P8" s="18"/>
      <c r="Q8" s="29"/>
    </row>
    <row r="9" spans="1:17" ht="30.75" customHeight="1">
      <c r="A9" s="11"/>
      <c r="B9" s="11"/>
      <c r="C9" s="11" t="s">
        <v>38</v>
      </c>
      <c r="D9" s="16" t="s">
        <v>39</v>
      </c>
      <c r="E9" s="15">
        <v>22</v>
      </c>
      <c r="F9" s="15">
        <v>22</v>
      </c>
      <c r="G9" s="17"/>
      <c r="H9" s="19"/>
      <c r="I9" s="19"/>
      <c r="J9" s="19"/>
      <c r="K9" s="19"/>
      <c r="L9" s="19">
        <v>22</v>
      </c>
      <c r="M9" s="19"/>
      <c r="N9" s="19"/>
      <c r="O9" s="19"/>
      <c r="P9" s="19"/>
      <c r="Q9" s="19"/>
    </row>
    <row r="10" spans="1:17" ht="30" customHeight="1">
      <c r="A10" s="11"/>
      <c r="B10" s="11" t="s">
        <v>40</v>
      </c>
      <c r="C10" s="11"/>
      <c r="D10" s="16" t="s">
        <v>41</v>
      </c>
      <c r="E10" s="15">
        <v>279.106888</v>
      </c>
      <c r="F10" s="15">
        <v>279.106888</v>
      </c>
      <c r="G10" s="16">
        <v>0</v>
      </c>
      <c r="H10" s="15">
        <v>56.3641</v>
      </c>
      <c r="I10" s="15">
        <v>35.5008</v>
      </c>
      <c r="J10" s="15">
        <v>3.641988</v>
      </c>
      <c r="K10" s="15">
        <v>25.6</v>
      </c>
      <c r="L10" s="15">
        <v>158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t="93" customHeight="1">
      <c r="A11" s="11"/>
      <c r="B11" s="11"/>
      <c r="C11" s="11" t="s">
        <v>35</v>
      </c>
      <c r="D11" s="16" t="s">
        <v>37</v>
      </c>
      <c r="E11" s="15">
        <v>257.106888</v>
      </c>
      <c r="F11" s="15">
        <v>257.106888</v>
      </c>
      <c r="G11" s="17"/>
      <c r="H11" s="20">
        <v>56.3641</v>
      </c>
      <c r="I11" s="20">
        <v>35.5008</v>
      </c>
      <c r="J11" s="20">
        <v>3.641988</v>
      </c>
      <c r="K11" s="20">
        <v>25.6</v>
      </c>
      <c r="L11" s="20">
        <v>136</v>
      </c>
      <c r="M11" s="25"/>
      <c r="N11" s="20">
        <v>0</v>
      </c>
      <c r="O11" s="20"/>
      <c r="P11" s="26"/>
      <c r="Q11" s="30"/>
    </row>
    <row r="12" spans="1:17" ht="21" customHeight="1">
      <c r="A12" s="11"/>
      <c r="B12" s="11"/>
      <c r="C12" s="11" t="s">
        <v>42</v>
      </c>
      <c r="D12" s="16" t="s">
        <v>43</v>
      </c>
      <c r="E12" s="15">
        <v>22</v>
      </c>
      <c r="F12" s="15">
        <v>22</v>
      </c>
      <c r="G12" s="17"/>
      <c r="H12" s="19"/>
      <c r="I12" s="19"/>
      <c r="J12" s="19"/>
      <c r="K12" s="19"/>
      <c r="L12" s="19">
        <v>22</v>
      </c>
      <c r="M12" s="19"/>
      <c r="N12" s="19"/>
      <c r="O12" s="19"/>
      <c r="P12" s="19"/>
      <c r="Q12" s="19"/>
    </row>
    <row r="13" spans="1:17" ht="27.75" customHeight="1">
      <c r="A13" s="11"/>
      <c r="B13" s="11" t="s">
        <v>44</v>
      </c>
      <c r="C13" s="11"/>
      <c r="D13" s="16" t="s">
        <v>45</v>
      </c>
      <c r="E13" s="15">
        <v>8626.48943347412</v>
      </c>
      <c r="F13" s="15">
        <v>5993.98943347412</v>
      </c>
      <c r="G13" s="16">
        <v>2632.5</v>
      </c>
      <c r="H13" s="15">
        <v>1842.2159774741199</v>
      </c>
      <c r="I13" s="15">
        <v>1559.4628</v>
      </c>
      <c r="J13" s="15">
        <v>126.810656</v>
      </c>
      <c r="K13" s="15">
        <v>353.1</v>
      </c>
      <c r="L13" s="15">
        <v>1099</v>
      </c>
      <c r="M13" s="15">
        <v>0</v>
      </c>
      <c r="N13" s="15">
        <v>1.9</v>
      </c>
      <c r="O13" s="15">
        <v>0</v>
      </c>
      <c r="P13" s="15">
        <v>0</v>
      </c>
      <c r="Q13" s="15">
        <v>3644</v>
      </c>
    </row>
    <row r="14" spans="1:17" ht="21" customHeight="1">
      <c r="A14" s="11"/>
      <c r="B14" s="11"/>
      <c r="C14" s="21" t="s">
        <v>35</v>
      </c>
      <c r="D14" s="16" t="s">
        <v>46</v>
      </c>
      <c r="E14" s="15">
        <v>3891.503693188406</v>
      </c>
      <c r="F14" s="15">
        <v>1259.003693188406</v>
      </c>
      <c r="G14" s="16">
        <v>2632.5</v>
      </c>
      <c r="H14" s="15">
        <v>1583.414913188406</v>
      </c>
      <c r="I14" s="15">
        <v>1355.2648</v>
      </c>
      <c r="J14" s="15">
        <v>109.47398</v>
      </c>
      <c r="K14" s="15">
        <v>298.45</v>
      </c>
      <c r="L14" s="15">
        <v>453</v>
      </c>
      <c r="M14" s="15">
        <v>0</v>
      </c>
      <c r="N14" s="15">
        <v>1.9</v>
      </c>
      <c r="O14" s="15">
        <v>0</v>
      </c>
      <c r="P14" s="15">
        <v>0</v>
      </c>
      <c r="Q14" s="15">
        <v>90</v>
      </c>
    </row>
    <row r="15" spans="1:17" ht="24.75" customHeight="1">
      <c r="A15" s="11"/>
      <c r="B15" s="11"/>
      <c r="C15" s="21" t="s">
        <v>47</v>
      </c>
      <c r="D15" s="16" t="s">
        <v>48</v>
      </c>
      <c r="E15" s="15">
        <v>4734.985740285714</v>
      </c>
      <c r="F15" s="15">
        <v>4734.985740285714</v>
      </c>
      <c r="G15" s="16">
        <v>0</v>
      </c>
      <c r="H15" s="15">
        <v>258.801064285714</v>
      </c>
      <c r="I15" s="15">
        <v>204.198</v>
      </c>
      <c r="J15" s="15">
        <v>17.336676</v>
      </c>
      <c r="K15" s="15">
        <v>54.650000000000006</v>
      </c>
      <c r="L15" s="15">
        <v>646</v>
      </c>
      <c r="M15" s="15">
        <v>0</v>
      </c>
      <c r="N15" s="15">
        <v>0</v>
      </c>
      <c r="O15" s="15">
        <v>0</v>
      </c>
      <c r="P15" s="15">
        <v>0</v>
      </c>
      <c r="Q15" s="15">
        <v>3554</v>
      </c>
    </row>
    <row r="16" spans="1:17" ht="21" customHeight="1">
      <c r="A16" s="11"/>
      <c r="B16" s="11" t="s">
        <v>49</v>
      </c>
      <c r="C16" s="11"/>
      <c r="D16" s="16" t="s">
        <v>50</v>
      </c>
      <c r="E16" s="15">
        <v>476.5554192340427</v>
      </c>
      <c r="F16" s="15">
        <v>476.5554192340427</v>
      </c>
      <c r="G16" s="16">
        <v>0</v>
      </c>
      <c r="H16" s="15">
        <v>132.140365957447</v>
      </c>
      <c r="I16" s="15">
        <v>94.116</v>
      </c>
      <c r="J16" s="15">
        <v>8.84905327659575</v>
      </c>
      <c r="K16" s="15">
        <v>20.45</v>
      </c>
      <c r="L16" s="15">
        <v>120</v>
      </c>
      <c r="M16" s="15">
        <v>0</v>
      </c>
      <c r="N16" s="15">
        <v>1</v>
      </c>
      <c r="O16" s="15">
        <v>0</v>
      </c>
      <c r="P16" s="15">
        <v>0</v>
      </c>
      <c r="Q16" s="15">
        <v>100</v>
      </c>
    </row>
    <row r="17" spans="1:17" ht="21" customHeight="1">
      <c r="A17" s="11"/>
      <c r="B17" s="11"/>
      <c r="C17" s="21" t="s">
        <v>35</v>
      </c>
      <c r="D17" s="16" t="s">
        <v>46</v>
      </c>
      <c r="E17" s="15">
        <v>476.5554192340427</v>
      </c>
      <c r="F17" s="15">
        <v>476.5554192340427</v>
      </c>
      <c r="G17" s="16">
        <v>0</v>
      </c>
      <c r="H17" s="15">
        <v>132.140365957447</v>
      </c>
      <c r="I17" s="15">
        <v>94.116</v>
      </c>
      <c r="J17" s="15">
        <v>8.84905327659575</v>
      </c>
      <c r="K17" s="15">
        <v>20.45</v>
      </c>
      <c r="L17" s="15">
        <v>120</v>
      </c>
      <c r="M17" s="15">
        <v>0</v>
      </c>
      <c r="N17" s="15">
        <v>1</v>
      </c>
      <c r="O17" s="15">
        <v>0</v>
      </c>
      <c r="P17" s="15">
        <v>0</v>
      </c>
      <c r="Q17" s="15">
        <v>100</v>
      </c>
    </row>
    <row r="18" spans="1:17" ht="21" customHeight="1">
      <c r="A18" s="11"/>
      <c r="B18" s="11" t="s">
        <v>42</v>
      </c>
      <c r="C18" s="11"/>
      <c r="D18" s="16" t="s">
        <v>51</v>
      </c>
      <c r="E18" s="15">
        <v>385.1469713043478</v>
      </c>
      <c r="F18" s="15">
        <v>385.1469713043478</v>
      </c>
      <c r="G18" s="16">
        <v>0</v>
      </c>
      <c r="H18" s="15">
        <v>64.9953913043478</v>
      </c>
      <c r="I18" s="15">
        <v>47.2512</v>
      </c>
      <c r="J18" s="15">
        <v>4.30038</v>
      </c>
      <c r="K18" s="15">
        <v>11.7</v>
      </c>
      <c r="L18" s="15">
        <v>256.9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7" ht="21" customHeight="1">
      <c r="A19" s="11"/>
      <c r="B19" s="11"/>
      <c r="C19" s="11" t="s">
        <v>35</v>
      </c>
      <c r="D19" s="15" t="s">
        <v>46</v>
      </c>
      <c r="E19" s="10">
        <v>248.1469713043478</v>
      </c>
      <c r="F19" s="10">
        <v>248.1469713043478</v>
      </c>
      <c r="G19" s="10">
        <v>0</v>
      </c>
      <c r="H19" s="10">
        <v>64.9953913043478</v>
      </c>
      <c r="I19" s="10">
        <v>47.2512</v>
      </c>
      <c r="J19" s="10">
        <v>4.30038</v>
      </c>
      <c r="K19" s="10">
        <v>11.7</v>
      </c>
      <c r="L19" s="10">
        <v>119.9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ht="21" customHeight="1">
      <c r="A20" s="11"/>
      <c r="B20" s="11"/>
      <c r="C20" s="11" t="s">
        <v>52</v>
      </c>
      <c r="D20" s="15" t="s">
        <v>53</v>
      </c>
      <c r="E20" s="10">
        <v>112</v>
      </c>
      <c r="F20" s="10">
        <v>112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112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17" ht="21" customHeight="1">
      <c r="A21" s="11"/>
      <c r="B21" s="11"/>
      <c r="C21" s="11" t="s">
        <v>38</v>
      </c>
      <c r="D21" s="16" t="s">
        <v>54</v>
      </c>
      <c r="E21" s="15">
        <v>25</v>
      </c>
      <c r="F21" s="15">
        <v>25</v>
      </c>
      <c r="G21" s="17"/>
      <c r="H21" s="19"/>
      <c r="I21" s="19"/>
      <c r="J21" s="19"/>
      <c r="K21" s="19"/>
      <c r="L21" s="19">
        <v>25</v>
      </c>
      <c r="M21" s="19"/>
      <c r="N21" s="19"/>
      <c r="O21" s="19"/>
      <c r="P21" s="19"/>
      <c r="Q21" s="19"/>
    </row>
    <row r="22" spans="1:17" ht="21" customHeight="1">
      <c r="A22" s="11"/>
      <c r="B22" s="11" t="s">
        <v>55</v>
      </c>
      <c r="C22" s="11"/>
      <c r="D22" s="16" t="s">
        <v>56</v>
      </c>
      <c r="E22" s="15">
        <v>1549.191645528455</v>
      </c>
      <c r="F22" s="15">
        <v>1195.591645528455</v>
      </c>
      <c r="G22" s="16">
        <v>353.6</v>
      </c>
      <c r="H22" s="15">
        <v>531.0683333333329</v>
      </c>
      <c r="I22" s="15">
        <v>431.14951219512193</v>
      </c>
      <c r="J22" s="15">
        <v>35.0238</v>
      </c>
      <c r="K22" s="15">
        <v>98.05</v>
      </c>
      <c r="L22" s="15">
        <v>452</v>
      </c>
      <c r="M22" s="15">
        <v>0</v>
      </c>
      <c r="N22" s="15">
        <v>1.9</v>
      </c>
      <c r="O22" s="15">
        <v>0</v>
      </c>
      <c r="P22" s="15">
        <v>0</v>
      </c>
      <c r="Q22" s="15">
        <v>0</v>
      </c>
    </row>
    <row r="23" spans="1:17" ht="21" customHeight="1">
      <c r="A23" s="11"/>
      <c r="B23" s="11"/>
      <c r="C23" s="11" t="s">
        <v>35</v>
      </c>
      <c r="D23" s="15" t="s">
        <v>46</v>
      </c>
      <c r="E23" s="10">
        <v>1097.191645528455</v>
      </c>
      <c r="F23" s="10">
        <v>743.5916455284549</v>
      </c>
      <c r="G23" s="10">
        <v>353.6</v>
      </c>
      <c r="H23" s="10">
        <v>531.0683333333329</v>
      </c>
      <c r="I23" s="10">
        <v>431.14951219512193</v>
      </c>
      <c r="J23" s="10">
        <v>35.0238</v>
      </c>
      <c r="K23" s="10">
        <v>98.05</v>
      </c>
      <c r="L23" s="10">
        <v>0</v>
      </c>
      <c r="M23" s="10">
        <v>0</v>
      </c>
      <c r="N23" s="10">
        <v>1.9</v>
      </c>
      <c r="O23" s="10">
        <v>0</v>
      </c>
      <c r="P23" s="10">
        <v>0</v>
      </c>
      <c r="Q23" s="10">
        <v>0</v>
      </c>
    </row>
    <row r="24" spans="1:17" ht="21" customHeight="1">
      <c r="A24" s="11"/>
      <c r="B24" s="11"/>
      <c r="C24" s="11" t="s">
        <v>40</v>
      </c>
      <c r="D24" s="15" t="s">
        <v>57</v>
      </c>
      <c r="E24" s="10">
        <v>452</v>
      </c>
      <c r="F24" s="10">
        <v>452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452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1:17" ht="21" customHeight="1">
      <c r="A25" s="11"/>
      <c r="B25" s="11" t="s">
        <v>38</v>
      </c>
      <c r="C25" s="11"/>
      <c r="D25" s="16" t="s">
        <v>58</v>
      </c>
      <c r="E25" s="15">
        <v>288.66839085714287</v>
      </c>
      <c r="F25" s="15">
        <v>288.66839085714287</v>
      </c>
      <c r="G25" s="16">
        <v>0</v>
      </c>
      <c r="H25" s="15">
        <v>84.8640428571429</v>
      </c>
      <c r="I25" s="15">
        <v>58.4976</v>
      </c>
      <c r="J25" s="15">
        <v>5.606748</v>
      </c>
      <c r="K25" s="15">
        <v>13.7</v>
      </c>
      <c r="L25" s="15">
        <v>100</v>
      </c>
      <c r="M25" s="15">
        <v>0</v>
      </c>
      <c r="N25" s="15">
        <v>0</v>
      </c>
      <c r="O25" s="15">
        <v>0</v>
      </c>
      <c r="P25" s="15">
        <v>26</v>
      </c>
      <c r="Q25" s="15">
        <v>0</v>
      </c>
    </row>
    <row r="26" spans="1:17" ht="21" customHeight="1">
      <c r="A26" s="11"/>
      <c r="B26" s="11"/>
      <c r="C26" s="11" t="s">
        <v>35</v>
      </c>
      <c r="D26" s="15" t="s">
        <v>46</v>
      </c>
      <c r="E26" s="10">
        <v>270.66839085714287</v>
      </c>
      <c r="F26" s="10">
        <v>270.66839085714287</v>
      </c>
      <c r="G26" s="10">
        <v>0</v>
      </c>
      <c r="H26" s="10">
        <v>84.8640428571429</v>
      </c>
      <c r="I26" s="10">
        <v>58.4976</v>
      </c>
      <c r="J26" s="10">
        <v>5.606748</v>
      </c>
      <c r="K26" s="10">
        <v>13.7</v>
      </c>
      <c r="L26" s="10">
        <v>100</v>
      </c>
      <c r="M26" s="10">
        <v>0</v>
      </c>
      <c r="N26" s="10">
        <v>0</v>
      </c>
      <c r="O26" s="10">
        <v>0</v>
      </c>
      <c r="P26" s="10">
        <v>8</v>
      </c>
      <c r="Q26" s="10">
        <v>0</v>
      </c>
    </row>
    <row r="27" spans="1:17" ht="21" customHeight="1">
      <c r="A27" s="11"/>
      <c r="B27" s="11"/>
      <c r="C27" s="11" t="s">
        <v>49</v>
      </c>
      <c r="D27" s="15" t="s">
        <v>59</v>
      </c>
      <c r="E27" s="10">
        <v>18</v>
      </c>
      <c r="F27" s="10">
        <v>18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18</v>
      </c>
      <c r="Q27" s="10">
        <v>0</v>
      </c>
    </row>
    <row r="28" spans="1:17" ht="21" customHeight="1">
      <c r="A28" s="11"/>
      <c r="B28" s="11" t="s">
        <v>60</v>
      </c>
      <c r="C28" s="11"/>
      <c r="D28" s="16" t="s">
        <v>61</v>
      </c>
      <c r="E28" s="15">
        <v>18</v>
      </c>
      <c r="F28" s="15">
        <v>18</v>
      </c>
      <c r="G28" s="16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18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ht="21" customHeight="1">
      <c r="A29" s="11"/>
      <c r="B29" s="11"/>
      <c r="C29" s="11" t="s">
        <v>55</v>
      </c>
      <c r="D29" s="15" t="s">
        <v>62</v>
      </c>
      <c r="E29" s="10">
        <v>18</v>
      </c>
      <c r="F29" s="10">
        <v>18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18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</row>
    <row r="30" spans="1:17" ht="21" customHeight="1">
      <c r="A30" s="11"/>
      <c r="B30" s="11" t="s">
        <v>63</v>
      </c>
      <c r="C30" s="11"/>
      <c r="D30" s="16" t="s">
        <v>64</v>
      </c>
      <c r="E30" s="15">
        <v>512.5874231578944</v>
      </c>
      <c r="F30" s="15">
        <v>512.5874231578944</v>
      </c>
      <c r="G30" s="16">
        <v>0</v>
      </c>
      <c r="H30" s="15">
        <v>139.774631578947</v>
      </c>
      <c r="I30" s="15">
        <v>96.9312</v>
      </c>
      <c r="J30" s="15">
        <v>9.03159157894737</v>
      </c>
      <c r="K30" s="15">
        <v>115.55</v>
      </c>
      <c r="L30" s="15">
        <v>66.3</v>
      </c>
      <c r="M30" s="15">
        <v>0</v>
      </c>
      <c r="N30" s="15">
        <v>0</v>
      </c>
      <c r="O30" s="15">
        <v>0</v>
      </c>
      <c r="P30" s="15">
        <v>0</v>
      </c>
      <c r="Q30" s="15">
        <v>85</v>
      </c>
    </row>
    <row r="31" spans="1:17" ht="21" customHeight="1">
      <c r="A31" s="11"/>
      <c r="B31" s="11"/>
      <c r="C31" s="11" t="s">
        <v>35</v>
      </c>
      <c r="D31" s="15" t="s">
        <v>46</v>
      </c>
      <c r="E31" s="10">
        <v>512.5874231578944</v>
      </c>
      <c r="F31" s="10">
        <v>512.5874231578944</v>
      </c>
      <c r="G31" s="10">
        <v>0</v>
      </c>
      <c r="H31" s="10">
        <v>139.774631578947</v>
      </c>
      <c r="I31" s="10">
        <v>96.9312</v>
      </c>
      <c r="J31" s="10">
        <v>9.03159157894737</v>
      </c>
      <c r="K31" s="10">
        <v>115.55</v>
      </c>
      <c r="L31" s="10">
        <v>66.3</v>
      </c>
      <c r="M31" s="10">
        <v>0</v>
      </c>
      <c r="N31" s="10">
        <v>0</v>
      </c>
      <c r="O31" s="10">
        <v>0</v>
      </c>
      <c r="P31" s="10">
        <v>0</v>
      </c>
      <c r="Q31" s="10">
        <v>85</v>
      </c>
    </row>
    <row r="32" spans="1:17" ht="21" customHeight="1">
      <c r="A32" s="11"/>
      <c r="B32" s="11" t="s">
        <v>65</v>
      </c>
      <c r="C32" s="11"/>
      <c r="D32" s="16" t="s">
        <v>66</v>
      </c>
      <c r="E32" s="15">
        <v>909.9777942718052</v>
      </c>
      <c r="F32" s="15">
        <v>909.9777942718052</v>
      </c>
      <c r="G32" s="16">
        <v>0</v>
      </c>
      <c r="H32" s="15">
        <v>211.6385622718053</v>
      </c>
      <c r="I32" s="15">
        <v>145.99640000000002</v>
      </c>
      <c r="J32" s="15">
        <v>14.342832000000001</v>
      </c>
      <c r="K32" s="15">
        <v>21.5</v>
      </c>
      <c r="L32" s="15">
        <v>513</v>
      </c>
      <c r="M32" s="15">
        <v>0</v>
      </c>
      <c r="N32" s="15">
        <v>3.5</v>
      </c>
      <c r="O32" s="15">
        <v>0</v>
      </c>
      <c r="P32" s="15">
        <v>0</v>
      </c>
      <c r="Q32" s="15">
        <v>0</v>
      </c>
    </row>
    <row r="33" spans="1:17" ht="21" customHeight="1">
      <c r="A33" s="11"/>
      <c r="B33" s="11"/>
      <c r="C33" s="11" t="s">
        <v>35</v>
      </c>
      <c r="D33" s="15" t="s">
        <v>46</v>
      </c>
      <c r="E33" s="10">
        <v>337.7565622718053</v>
      </c>
      <c r="F33" s="10">
        <v>337.7565622718053</v>
      </c>
      <c r="G33" s="10">
        <v>0</v>
      </c>
      <c r="H33" s="10">
        <v>153.0209622718053</v>
      </c>
      <c r="I33" s="10">
        <v>101.84600000000002</v>
      </c>
      <c r="J33" s="10">
        <v>10.239600000000001</v>
      </c>
      <c r="K33" s="10">
        <v>12.75</v>
      </c>
      <c r="L33" s="10">
        <v>59</v>
      </c>
      <c r="M33" s="10">
        <v>0</v>
      </c>
      <c r="N33" s="10">
        <v>0.9</v>
      </c>
      <c r="O33" s="10">
        <v>0</v>
      </c>
      <c r="P33" s="10">
        <v>0</v>
      </c>
      <c r="Q33" s="10">
        <v>0</v>
      </c>
    </row>
    <row r="34" spans="1:17" ht="21" customHeight="1">
      <c r="A34" s="11"/>
      <c r="B34" s="11"/>
      <c r="C34" s="11" t="s">
        <v>38</v>
      </c>
      <c r="D34" s="16" t="s">
        <v>67</v>
      </c>
      <c r="E34" s="15">
        <v>300</v>
      </c>
      <c r="F34" s="15">
        <v>300</v>
      </c>
      <c r="G34" s="17"/>
      <c r="H34" s="19"/>
      <c r="I34" s="19"/>
      <c r="J34" s="19"/>
      <c r="K34" s="19"/>
      <c r="L34" s="19">
        <v>300</v>
      </c>
      <c r="M34" s="19"/>
      <c r="N34" s="19"/>
      <c r="O34" s="19"/>
      <c r="P34" s="19"/>
      <c r="Q34" s="19"/>
    </row>
    <row r="35" spans="1:17" ht="21" customHeight="1">
      <c r="A35" s="11"/>
      <c r="B35" s="11"/>
      <c r="C35" s="11" t="s">
        <v>47</v>
      </c>
      <c r="D35" s="15" t="s">
        <v>68</v>
      </c>
      <c r="E35" s="10">
        <v>272.221232</v>
      </c>
      <c r="F35" s="10">
        <v>272.221232</v>
      </c>
      <c r="G35" s="10">
        <v>0</v>
      </c>
      <c r="H35" s="10">
        <v>58.6176</v>
      </c>
      <c r="I35" s="10">
        <v>44.1504</v>
      </c>
      <c r="J35" s="10">
        <v>4.103232</v>
      </c>
      <c r="K35" s="10">
        <v>8.75</v>
      </c>
      <c r="L35" s="10">
        <v>154</v>
      </c>
      <c r="M35" s="10">
        <v>0</v>
      </c>
      <c r="N35" s="10">
        <v>2.6</v>
      </c>
      <c r="O35" s="10">
        <v>0</v>
      </c>
      <c r="P35" s="10">
        <v>0</v>
      </c>
      <c r="Q35" s="10">
        <v>0</v>
      </c>
    </row>
    <row r="36" spans="1:17" ht="21" customHeight="1">
      <c r="A36" s="11"/>
      <c r="B36" s="11" t="s">
        <v>69</v>
      </c>
      <c r="C36" s="11"/>
      <c r="D36" s="16" t="s">
        <v>70</v>
      </c>
      <c r="E36" s="15">
        <v>1661.859024610837</v>
      </c>
      <c r="F36" s="15">
        <v>1661.859024610837</v>
      </c>
      <c r="G36" s="15">
        <v>0</v>
      </c>
      <c r="H36" s="15">
        <v>561.931292610837</v>
      </c>
      <c r="I36" s="15">
        <v>401.4528</v>
      </c>
      <c r="J36" s="15">
        <v>37.024932</v>
      </c>
      <c r="K36" s="15">
        <v>115.45</v>
      </c>
      <c r="L36" s="15">
        <v>163</v>
      </c>
      <c r="M36" s="15">
        <v>0</v>
      </c>
      <c r="N36" s="15">
        <v>0</v>
      </c>
      <c r="O36" s="15">
        <v>0</v>
      </c>
      <c r="P36" s="15">
        <v>0</v>
      </c>
      <c r="Q36" s="15">
        <v>383</v>
      </c>
    </row>
    <row r="37" spans="1:17" ht="45" customHeight="1">
      <c r="A37" s="11"/>
      <c r="B37" s="11"/>
      <c r="C37" s="11" t="s">
        <v>35</v>
      </c>
      <c r="D37" s="16" t="s">
        <v>46</v>
      </c>
      <c r="E37" s="15">
        <v>1661.859024610837</v>
      </c>
      <c r="F37" s="15">
        <v>1661.859024610837</v>
      </c>
      <c r="G37" s="17"/>
      <c r="H37" s="22">
        <v>561.931292610837</v>
      </c>
      <c r="I37" s="22">
        <v>401.4528</v>
      </c>
      <c r="J37" s="22">
        <v>37.024932</v>
      </c>
      <c r="K37" s="22">
        <v>115.45</v>
      </c>
      <c r="L37" s="22">
        <v>163</v>
      </c>
      <c r="M37" s="27"/>
      <c r="N37" s="22">
        <v>0</v>
      </c>
      <c r="O37" s="22"/>
      <c r="P37" s="28"/>
      <c r="Q37" s="31">
        <v>383</v>
      </c>
    </row>
    <row r="38" spans="1:17" ht="21" customHeight="1">
      <c r="A38" s="11"/>
      <c r="B38" s="11" t="s">
        <v>71</v>
      </c>
      <c r="C38" s="11"/>
      <c r="D38" s="16" t="s">
        <v>72</v>
      </c>
      <c r="E38" s="15">
        <v>97.852384</v>
      </c>
      <c r="F38" s="15">
        <v>97.852384</v>
      </c>
      <c r="G38" s="16">
        <v>0</v>
      </c>
      <c r="H38" s="15">
        <v>28.4388</v>
      </c>
      <c r="I38" s="15">
        <v>18.576</v>
      </c>
      <c r="J38" s="15">
        <v>1.837584</v>
      </c>
      <c r="K38" s="15">
        <v>4</v>
      </c>
      <c r="L38" s="15">
        <v>45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21" customHeight="1">
      <c r="A39" s="11"/>
      <c r="B39" s="11"/>
      <c r="C39" s="11" t="s">
        <v>35</v>
      </c>
      <c r="D39" s="15" t="s">
        <v>46</v>
      </c>
      <c r="E39" s="10">
        <v>97.852384</v>
      </c>
      <c r="F39" s="10">
        <v>97.852384</v>
      </c>
      <c r="G39" s="10">
        <v>0</v>
      </c>
      <c r="H39" s="10">
        <v>28.4388</v>
      </c>
      <c r="I39" s="10">
        <v>18.576</v>
      </c>
      <c r="J39" s="10">
        <v>1.837584</v>
      </c>
      <c r="K39" s="10">
        <v>4</v>
      </c>
      <c r="L39" s="10">
        <v>45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ht="21" customHeight="1">
      <c r="A40" s="11"/>
      <c r="B40" s="11" t="s">
        <v>73</v>
      </c>
      <c r="C40" s="11"/>
      <c r="D40" s="16" t="s">
        <v>74</v>
      </c>
      <c r="E40" s="15">
        <v>68.954656</v>
      </c>
      <c r="F40" s="15">
        <v>68.954656</v>
      </c>
      <c r="G40" s="16">
        <v>0</v>
      </c>
      <c r="H40" s="15">
        <v>23.8992</v>
      </c>
      <c r="I40" s="15">
        <v>15.2712</v>
      </c>
      <c r="J40" s="15">
        <v>1.544256</v>
      </c>
      <c r="K40" s="15">
        <v>2.8</v>
      </c>
      <c r="L40" s="15">
        <v>25.44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</row>
    <row r="41" spans="1:17" ht="21" customHeight="1">
      <c r="A41" s="11"/>
      <c r="B41" s="11"/>
      <c r="C41" s="11" t="s">
        <v>35</v>
      </c>
      <c r="D41" s="15" t="s">
        <v>46</v>
      </c>
      <c r="E41" s="10">
        <v>68.954656</v>
      </c>
      <c r="F41" s="10">
        <v>68.954656</v>
      </c>
      <c r="G41" s="10">
        <v>0</v>
      </c>
      <c r="H41" s="10">
        <v>23.8992</v>
      </c>
      <c r="I41" s="10">
        <v>15.2712</v>
      </c>
      <c r="J41" s="10">
        <v>1.544256</v>
      </c>
      <c r="K41" s="10">
        <v>2.8</v>
      </c>
      <c r="L41" s="10">
        <v>25.44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21" customHeight="1">
      <c r="A42" s="11"/>
      <c r="B42" s="11" t="s">
        <v>75</v>
      </c>
      <c r="C42" s="11"/>
      <c r="D42" s="16" t="s">
        <v>76</v>
      </c>
      <c r="E42" s="15">
        <v>254.493128</v>
      </c>
      <c r="F42" s="15">
        <v>254.493128</v>
      </c>
      <c r="G42" s="16">
        <v>0</v>
      </c>
      <c r="H42" s="15">
        <v>80.3339</v>
      </c>
      <c r="I42" s="15">
        <v>61.98480000000001</v>
      </c>
      <c r="J42" s="15">
        <v>5.524428</v>
      </c>
      <c r="K42" s="15">
        <v>14.65</v>
      </c>
      <c r="L42" s="15">
        <v>92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ht="21" customHeight="1">
      <c r="A43" s="11"/>
      <c r="B43" s="11"/>
      <c r="C43" s="11" t="s">
        <v>35</v>
      </c>
      <c r="D43" s="15" t="s">
        <v>46</v>
      </c>
      <c r="E43" s="10">
        <v>254.493128</v>
      </c>
      <c r="F43" s="10">
        <v>254.493128</v>
      </c>
      <c r="G43" s="10">
        <v>0</v>
      </c>
      <c r="H43" s="10">
        <v>80.3339</v>
      </c>
      <c r="I43" s="10">
        <v>61.98480000000001</v>
      </c>
      <c r="J43" s="10">
        <v>5.524428</v>
      </c>
      <c r="K43" s="10">
        <v>14.65</v>
      </c>
      <c r="L43" s="10">
        <v>92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</row>
    <row r="44" spans="1:17" ht="21" customHeight="1">
      <c r="A44" s="11"/>
      <c r="B44" s="11" t="s">
        <v>77</v>
      </c>
      <c r="C44" s="11"/>
      <c r="D44" s="16" t="s">
        <v>78</v>
      </c>
      <c r="E44" s="15">
        <v>1374.6086015911533</v>
      </c>
      <c r="F44" s="15">
        <v>1374.6086015911533</v>
      </c>
      <c r="G44" s="16">
        <v>0</v>
      </c>
      <c r="H44" s="15">
        <v>263.6096583184259</v>
      </c>
      <c r="I44" s="15">
        <v>186.804</v>
      </c>
      <c r="J44" s="15">
        <v>17.29494327272727</v>
      </c>
      <c r="K44" s="15">
        <v>97.69999999999999</v>
      </c>
      <c r="L44" s="15">
        <v>442</v>
      </c>
      <c r="M44" s="15">
        <v>303.6</v>
      </c>
      <c r="N44" s="15">
        <v>63.6</v>
      </c>
      <c r="O44" s="15">
        <v>0</v>
      </c>
      <c r="P44" s="15">
        <v>0</v>
      </c>
      <c r="Q44" s="15">
        <v>0</v>
      </c>
    </row>
    <row r="45" spans="1:17" ht="21" customHeight="1">
      <c r="A45" s="11"/>
      <c r="B45" s="11"/>
      <c r="C45" s="11" t="s">
        <v>35</v>
      </c>
      <c r="D45" s="15" t="s">
        <v>46</v>
      </c>
      <c r="E45" s="10">
        <v>1374.6086015911533</v>
      </c>
      <c r="F45" s="10">
        <v>1374.6086015911533</v>
      </c>
      <c r="G45" s="10">
        <v>0</v>
      </c>
      <c r="H45" s="10">
        <v>263.6096583184259</v>
      </c>
      <c r="I45" s="10">
        <v>186.804</v>
      </c>
      <c r="J45" s="10">
        <v>17.29494327272727</v>
      </c>
      <c r="K45" s="10">
        <v>97.69999999999999</v>
      </c>
      <c r="L45" s="10">
        <v>442</v>
      </c>
      <c r="M45" s="10">
        <v>303.6</v>
      </c>
      <c r="N45" s="10">
        <v>63.6</v>
      </c>
      <c r="O45" s="10">
        <v>0</v>
      </c>
      <c r="P45" s="10">
        <v>0</v>
      </c>
      <c r="Q45" s="10">
        <v>0</v>
      </c>
    </row>
    <row r="46" spans="1:17" ht="21" customHeight="1">
      <c r="A46" s="11"/>
      <c r="B46" s="11" t="s">
        <v>79</v>
      </c>
      <c r="C46" s="11"/>
      <c r="D46" s="16" t="s">
        <v>80</v>
      </c>
      <c r="E46" s="15">
        <v>253.67716800000002</v>
      </c>
      <c r="F46" s="15">
        <v>253.67716800000002</v>
      </c>
      <c r="G46" s="16">
        <v>0</v>
      </c>
      <c r="H46" s="15">
        <v>59.9326</v>
      </c>
      <c r="I46" s="15">
        <v>42.072</v>
      </c>
      <c r="J46" s="15">
        <v>3.872568</v>
      </c>
      <c r="K46" s="15">
        <v>22.15</v>
      </c>
      <c r="L46" s="15">
        <v>125.65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</row>
    <row r="47" spans="1:17" ht="21" customHeight="1">
      <c r="A47" s="11"/>
      <c r="B47" s="11"/>
      <c r="C47" s="11" t="s">
        <v>35</v>
      </c>
      <c r="D47" s="15" t="s">
        <v>46</v>
      </c>
      <c r="E47" s="10">
        <v>253.67716800000002</v>
      </c>
      <c r="F47" s="10">
        <v>253.67716800000002</v>
      </c>
      <c r="G47" s="10">
        <v>0</v>
      </c>
      <c r="H47" s="10">
        <v>59.9326</v>
      </c>
      <c r="I47" s="10">
        <v>42.072</v>
      </c>
      <c r="J47" s="10">
        <v>3.872568</v>
      </c>
      <c r="K47" s="10">
        <v>22.15</v>
      </c>
      <c r="L47" s="10">
        <v>125.65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ht="21" customHeight="1">
      <c r="A48" s="11"/>
      <c r="B48" s="11" t="s">
        <v>81</v>
      </c>
      <c r="C48" s="11"/>
      <c r="D48" s="16" t="s">
        <v>82</v>
      </c>
      <c r="E48" s="15">
        <v>179.1000325</v>
      </c>
      <c r="F48" s="15">
        <v>179.1000325</v>
      </c>
      <c r="G48" s="16">
        <v>0</v>
      </c>
      <c r="H48" s="15">
        <v>48.7388125</v>
      </c>
      <c r="I48" s="15">
        <v>34.1184</v>
      </c>
      <c r="J48" s="15">
        <v>3.24282</v>
      </c>
      <c r="K48" s="15">
        <v>16</v>
      </c>
      <c r="L48" s="15">
        <v>77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</row>
    <row r="49" spans="1:17" ht="21" customHeight="1">
      <c r="A49" s="11"/>
      <c r="B49" s="11"/>
      <c r="C49" s="11" t="s">
        <v>35</v>
      </c>
      <c r="D49" s="15" t="s">
        <v>46</v>
      </c>
      <c r="E49" s="10">
        <v>179.1000325</v>
      </c>
      <c r="F49" s="10">
        <v>179.1000325</v>
      </c>
      <c r="G49" s="10">
        <v>0</v>
      </c>
      <c r="H49" s="10">
        <v>48.7388125</v>
      </c>
      <c r="I49" s="10">
        <v>34.1184</v>
      </c>
      <c r="J49" s="10">
        <v>3.24282</v>
      </c>
      <c r="K49" s="10">
        <v>16</v>
      </c>
      <c r="L49" s="10">
        <v>77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ht="21" customHeight="1">
      <c r="A50" s="11"/>
      <c r="B50" s="11" t="s">
        <v>83</v>
      </c>
      <c r="C50" s="11"/>
      <c r="D50" s="16" t="s">
        <v>84</v>
      </c>
      <c r="E50" s="15">
        <v>98.62188</v>
      </c>
      <c r="F50" s="15">
        <v>98.62188</v>
      </c>
      <c r="G50" s="16">
        <v>0</v>
      </c>
      <c r="H50" s="15">
        <v>28.3985</v>
      </c>
      <c r="I50" s="15">
        <v>19.6884</v>
      </c>
      <c r="J50" s="15">
        <v>1.83498</v>
      </c>
      <c r="K50" s="15">
        <v>10.7</v>
      </c>
      <c r="L50" s="15">
        <v>38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  <row r="51" spans="1:17" ht="21" customHeight="1">
      <c r="A51" s="11"/>
      <c r="B51" s="11"/>
      <c r="C51" s="11" t="s">
        <v>35</v>
      </c>
      <c r="D51" s="15" t="s">
        <v>46</v>
      </c>
      <c r="E51" s="10">
        <v>98.62188</v>
      </c>
      <c r="F51" s="10">
        <v>98.62188</v>
      </c>
      <c r="G51" s="10">
        <v>0</v>
      </c>
      <c r="H51" s="10">
        <v>28.3985</v>
      </c>
      <c r="I51" s="10">
        <v>19.6884</v>
      </c>
      <c r="J51" s="10">
        <v>1.83498</v>
      </c>
      <c r="K51" s="10">
        <v>10.7</v>
      </c>
      <c r="L51" s="10">
        <v>38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ht="21" customHeight="1">
      <c r="A52" s="11"/>
      <c r="B52" s="11" t="s">
        <v>47</v>
      </c>
      <c r="C52" s="11"/>
      <c r="D52" s="16" t="s">
        <v>85</v>
      </c>
      <c r="E52" s="15">
        <v>7487</v>
      </c>
      <c r="F52" s="15">
        <v>7487</v>
      </c>
      <c r="G52" s="16">
        <v>0</v>
      </c>
      <c r="H52" s="15">
        <v>0</v>
      </c>
      <c r="I52" s="15">
        <v>0</v>
      </c>
      <c r="J52" s="15">
        <v>0</v>
      </c>
      <c r="K52" s="15">
        <v>0</v>
      </c>
      <c r="L52" s="15">
        <v>7227</v>
      </c>
      <c r="M52" s="15">
        <v>0</v>
      </c>
      <c r="N52" s="15">
        <v>0</v>
      </c>
      <c r="O52" s="15">
        <v>0</v>
      </c>
      <c r="P52" s="15">
        <v>0</v>
      </c>
      <c r="Q52" s="15">
        <v>260</v>
      </c>
    </row>
    <row r="53" spans="1:17" ht="21" customHeight="1">
      <c r="A53" s="11"/>
      <c r="B53" s="11"/>
      <c r="C53" s="11" t="s">
        <v>35</v>
      </c>
      <c r="D53" s="16" t="s">
        <v>86</v>
      </c>
      <c r="E53" s="15">
        <v>40</v>
      </c>
      <c r="F53" s="15">
        <v>40</v>
      </c>
      <c r="G53" s="9"/>
      <c r="H53" s="10"/>
      <c r="I53" s="10"/>
      <c r="J53" s="10"/>
      <c r="K53" s="10"/>
      <c r="L53" s="10">
        <v>40</v>
      </c>
      <c r="M53" s="10"/>
      <c r="N53" s="10"/>
      <c r="O53" s="10"/>
      <c r="P53" s="10"/>
      <c r="Q53" s="19"/>
    </row>
    <row r="54" spans="1:17" ht="21" customHeight="1">
      <c r="A54" s="11"/>
      <c r="B54" s="11"/>
      <c r="C54" s="11" t="s">
        <v>47</v>
      </c>
      <c r="D54" s="15" t="s">
        <v>85</v>
      </c>
      <c r="E54" s="10">
        <v>7447</v>
      </c>
      <c r="F54" s="10">
        <v>7447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7187</v>
      </c>
      <c r="M54" s="10">
        <v>0</v>
      </c>
      <c r="N54" s="10">
        <v>0</v>
      </c>
      <c r="O54" s="10">
        <v>0</v>
      </c>
      <c r="P54" s="10">
        <v>0</v>
      </c>
      <c r="Q54" s="10">
        <v>260</v>
      </c>
    </row>
    <row r="55" spans="1:17" s="1" customFormat="1" ht="21" customHeight="1">
      <c r="A55" s="13" t="s">
        <v>87</v>
      </c>
      <c r="B55" s="13"/>
      <c r="C55" s="13"/>
      <c r="D55" s="14" t="s">
        <v>88</v>
      </c>
      <c r="E55" s="15">
        <f>E56</f>
        <v>188</v>
      </c>
      <c r="F55" s="15">
        <f aca="true" t="shared" si="1" ref="F55:Q55">F56</f>
        <v>188</v>
      </c>
      <c r="G55" s="16">
        <f t="shared" si="1"/>
        <v>0</v>
      </c>
      <c r="H55" s="15">
        <f t="shared" si="1"/>
        <v>0</v>
      </c>
      <c r="I55" s="15">
        <f t="shared" si="1"/>
        <v>0</v>
      </c>
      <c r="J55" s="15">
        <f t="shared" si="1"/>
        <v>0</v>
      </c>
      <c r="K55" s="15">
        <f t="shared" si="1"/>
        <v>0</v>
      </c>
      <c r="L55" s="15">
        <f t="shared" si="1"/>
        <v>188</v>
      </c>
      <c r="M55" s="15">
        <f t="shared" si="1"/>
        <v>0</v>
      </c>
      <c r="N55" s="15">
        <f t="shared" si="1"/>
        <v>0</v>
      </c>
      <c r="O55" s="15">
        <f t="shared" si="1"/>
        <v>0</v>
      </c>
      <c r="P55" s="15">
        <f t="shared" si="1"/>
        <v>0</v>
      </c>
      <c r="Q55" s="15">
        <f t="shared" si="1"/>
        <v>0</v>
      </c>
    </row>
    <row r="56" spans="1:17" ht="21" customHeight="1">
      <c r="A56" s="11"/>
      <c r="B56" s="11" t="s">
        <v>55</v>
      </c>
      <c r="C56" s="11"/>
      <c r="D56" s="16" t="s">
        <v>89</v>
      </c>
      <c r="E56" s="15">
        <f>SUM(E57:E59)</f>
        <v>188</v>
      </c>
      <c r="F56" s="15">
        <f aca="true" t="shared" si="2" ref="F56:Q56">SUM(F57:F59)</f>
        <v>188</v>
      </c>
      <c r="G56" s="16">
        <f t="shared" si="2"/>
        <v>0</v>
      </c>
      <c r="H56" s="15">
        <f t="shared" si="2"/>
        <v>0</v>
      </c>
      <c r="I56" s="15">
        <f t="shared" si="2"/>
        <v>0</v>
      </c>
      <c r="J56" s="15">
        <f t="shared" si="2"/>
        <v>0</v>
      </c>
      <c r="K56" s="15">
        <f t="shared" si="2"/>
        <v>0</v>
      </c>
      <c r="L56" s="15">
        <f t="shared" si="2"/>
        <v>188</v>
      </c>
      <c r="M56" s="15">
        <f t="shared" si="2"/>
        <v>0</v>
      </c>
      <c r="N56" s="15">
        <f t="shared" si="2"/>
        <v>0</v>
      </c>
      <c r="O56" s="15">
        <f t="shared" si="2"/>
        <v>0</v>
      </c>
      <c r="P56" s="15">
        <f t="shared" si="2"/>
        <v>0</v>
      </c>
      <c r="Q56" s="15">
        <f t="shared" si="2"/>
        <v>0</v>
      </c>
    </row>
    <row r="57" spans="1:17" ht="21" customHeight="1">
      <c r="A57" s="11"/>
      <c r="B57" s="11"/>
      <c r="C57" s="11" t="s">
        <v>35</v>
      </c>
      <c r="D57" s="16" t="s">
        <v>90</v>
      </c>
      <c r="E57" s="15">
        <f>SUM(H57:Q57)</f>
        <v>50</v>
      </c>
      <c r="F57" s="15">
        <f>E57-G57</f>
        <v>50</v>
      </c>
      <c r="G57" s="17"/>
      <c r="H57" s="19"/>
      <c r="I57" s="19"/>
      <c r="J57" s="19"/>
      <c r="K57" s="19"/>
      <c r="L57" s="19">
        <v>50</v>
      </c>
      <c r="M57" s="19"/>
      <c r="N57" s="19"/>
      <c r="O57" s="19"/>
      <c r="P57" s="19"/>
      <c r="Q57" s="19"/>
    </row>
    <row r="58" spans="1:17" ht="21" customHeight="1">
      <c r="A58" s="11"/>
      <c r="B58" s="11"/>
      <c r="C58" s="11" t="s">
        <v>55</v>
      </c>
      <c r="D58" s="16" t="s">
        <v>91</v>
      </c>
      <c r="E58" s="15">
        <f>SUM(H58:Q58)</f>
        <v>35</v>
      </c>
      <c r="F58" s="15">
        <f>E58-G58</f>
        <v>35</v>
      </c>
      <c r="G58" s="17"/>
      <c r="H58" s="19"/>
      <c r="I58" s="19"/>
      <c r="J58" s="19"/>
      <c r="K58" s="19"/>
      <c r="L58" s="19">
        <v>35</v>
      </c>
      <c r="M58" s="19"/>
      <c r="N58" s="19"/>
      <c r="O58" s="19"/>
      <c r="P58" s="19"/>
      <c r="Q58" s="19"/>
    </row>
    <row r="59" spans="1:17" ht="29.25" customHeight="1">
      <c r="A59" s="11"/>
      <c r="B59" s="11"/>
      <c r="C59" s="11" t="s">
        <v>47</v>
      </c>
      <c r="D59" s="16" t="s">
        <v>92</v>
      </c>
      <c r="E59" s="15">
        <f>SUM(H59:Q59)</f>
        <v>103</v>
      </c>
      <c r="F59" s="15">
        <f>E59-G59</f>
        <v>103</v>
      </c>
      <c r="G59" s="17"/>
      <c r="H59" s="19"/>
      <c r="I59" s="19"/>
      <c r="J59" s="19"/>
      <c r="K59" s="19"/>
      <c r="L59" s="19">
        <v>103</v>
      </c>
      <c r="M59" s="19"/>
      <c r="N59" s="19"/>
      <c r="O59" s="19"/>
      <c r="P59" s="19"/>
      <c r="Q59" s="19"/>
    </row>
    <row r="60" spans="1:17" s="1" customFormat="1" ht="21" customHeight="1">
      <c r="A60" s="13" t="s">
        <v>93</v>
      </c>
      <c r="B60" s="13"/>
      <c r="C60" s="13"/>
      <c r="D60" s="14" t="s">
        <v>94</v>
      </c>
      <c r="E60" s="15">
        <f aca="true" t="shared" si="3" ref="E60:Q60">E61+E64+E67+E69+E71</f>
        <v>8024.642113436735</v>
      </c>
      <c r="F60" s="15">
        <f t="shared" si="3"/>
        <v>8024.642113436735</v>
      </c>
      <c r="G60" s="16">
        <f t="shared" si="3"/>
        <v>0</v>
      </c>
      <c r="H60" s="15">
        <f t="shared" si="3"/>
        <v>2025.0573709615383</v>
      </c>
      <c r="I60" s="15">
        <f t="shared" si="3"/>
        <v>1279.728860532387</v>
      </c>
      <c r="J60" s="15">
        <f t="shared" si="3"/>
        <v>131.3832826384615</v>
      </c>
      <c r="K60" s="15">
        <f t="shared" si="3"/>
        <v>1632.1</v>
      </c>
      <c r="L60" s="15">
        <f t="shared" si="3"/>
        <v>1687.5</v>
      </c>
      <c r="M60" s="15">
        <f t="shared" si="3"/>
        <v>0</v>
      </c>
      <c r="N60" s="15">
        <f t="shared" si="3"/>
        <v>13.899999999999999</v>
      </c>
      <c r="O60" s="15">
        <f t="shared" si="3"/>
        <v>0</v>
      </c>
      <c r="P60" s="15">
        <f t="shared" si="3"/>
        <v>10</v>
      </c>
      <c r="Q60" s="15">
        <f t="shared" si="3"/>
        <v>1245</v>
      </c>
    </row>
    <row r="61" spans="1:17" ht="21" customHeight="1">
      <c r="A61" s="11"/>
      <c r="B61" s="11" t="s">
        <v>35</v>
      </c>
      <c r="C61" s="11"/>
      <c r="D61" s="16" t="s">
        <v>95</v>
      </c>
      <c r="E61" s="15">
        <v>378.9</v>
      </c>
      <c r="F61" s="15">
        <v>378.9</v>
      </c>
      <c r="G61" s="16">
        <v>0</v>
      </c>
      <c r="H61" s="15">
        <v>0</v>
      </c>
      <c r="I61" s="15">
        <v>0</v>
      </c>
      <c r="J61" s="15">
        <v>0</v>
      </c>
      <c r="K61" s="15">
        <v>0</v>
      </c>
      <c r="L61" s="15">
        <v>378.9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21" customHeight="1">
      <c r="A62" s="11"/>
      <c r="B62" s="11"/>
      <c r="C62" s="11" t="s">
        <v>35</v>
      </c>
      <c r="D62" s="15" t="s">
        <v>96</v>
      </c>
      <c r="E62" s="10">
        <v>70.4</v>
      </c>
      <c r="F62" s="10">
        <v>70.4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70.4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</row>
    <row r="63" spans="1:17" ht="21" customHeight="1">
      <c r="A63" s="11"/>
      <c r="B63" s="11"/>
      <c r="C63" s="11" t="s">
        <v>44</v>
      </c>
      <c r="D63" s="15" t="s">
        <v>97</v>
      </c>
      <c r="E63" s="10">
        <v>308.5</v>
      </c>
      <c r="F63" s="10">
        <v>308.5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308.5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</row>
    <row r="64" spans="1:17" ht="21" customHeight="1">
      <c r="A64" s="11"/>
      <c r="B64" s="11" t="s">
        <v>40</v>
      </c>
      <c r="C64" s="11"/>
      <c r="D64" s="16" t="s">
        <v>98</v>
      </c>
      <c r="E64" s="15">
        <v>5331.8</v>
      </c>
      <c r="F64" s="15">
        <v>5331.8</v>
      </c>
      <c r="G64" s="16">
        <v>0</v>
      </c>
      <c r="H64" s="15">
        <v>1324.5024</v>
      </c>
      <c r="I64" s="15">
        <v>841.941768695652</v>
      </c>
      <c r="J64" s="15">
        <v>85.58323200000001</v>
      </c>
      <c r="K64" s="15">
        <v>1038.1</v>
      </c>
      <c r="L64" s="15">
        <v>1035.6</v>
      </c>
      <c r="M64" s="15">
        <v>0</v>
      </c>
      <c r="N64" s="15">
        <v>11.1</v>
      </c>
      <c r="O64" s="15">
        <v>0</v>
      </c>
      <c r="P64" s="15">
        <v>0</v>
      </c>
      <c r="Q64" s="15">
        <v>995</v>
      </c>
    </row>
    <row r="65" spans="1:17" ht="21" customHeight="1">
      <c r="A65" s="11"/>
      <c r="B65" s="11"/>
      <c r="C65" s="11" t="s">
        <v>35</v>
      </c>
      <c r="D65" s="15" t="s">
        <v>46</v>
      </c>
      <c r="E65" s="10">
        <v>5225.8</v>
      </c>
      <c r="F65" s="10">
        <v>5225.8</v>
      </c>
      <c r="G65" s="10">
        <v>0</v>
      </c>
      <c r="H65" s="10">
        <v>1324.5024</v>
      </c>
      <c r="I65" s="10">
        <v>841.941768695652</v>
      </c>
      <c r="J65" s="10">
        <v>85.58323200000001</v>
      </c>
      <c r="K65" s="10">
        <v>1038.1</v>
      </c>
      <c r="L65" s="10">
        <v>929.6</v>
      </c>
      <c r="M65" s="10">
        <v>0</v>
      </c>
      <c r="N65" s="10">
        <v>11.1</v>
      </c>
      <c r="O65" s="10">
        <v>0</v>
      </c>
      <c r="P65" s="10">
        <v>0</v>
      </c>
      <c r="Q65" s="10">
        <v>995</v>
      </c>
    </row>
    <row r="66" spans="1:17" ht="11.25">
      <c r="A66" s="11"/>
      <c r="B66" s="11"/>
      <c r="C66" s="11" t="s">
        <v>99</v>
      </c>
      <c r="D66" s="16" t="s">
        <v>100</v>
      </c>
      <c r="E66" s="15">
        <v>106</v>
      </c>
      <c r="F66" s="15">
        <v>106</v>
      </c>
      <c r="G66" s="17"/>
      <c r="H66" s="19"/>
      <c r="I66" s="19"/>
      <c r="J66" s="19"/>
      <c r="K66" s="19"/>
      <c r="L66" s="19">
        <v>106</v>
      </c>
      <c r="M66" s="19"/>
      <c r="N66" s="19"/>
      <c r="O66" s="19"/>
      <c r="P66" s="19"/>
      <c r="Q66" s="19"/>
    </row>
    <row r="67" spans="1:17" ht="21" customHeight="1">
      <c r="A67" s="11"/>
      <c r="B67" s="11" t="s">
        <v>49</v>
      </c>
      <c r="C67" s="11"/>
      <c r="D67" s="16" t="s">
        <v>101</v>
      </c>
      <c r="E67" s="15">
        <v>815.1884016</v>
      </c>
      <c r="F67" s="15">
        <v>815.1884016</v>
      </c>
      <c r="G67" s="16">
        <v>0</v>
      </c>
      <c r="H67" s="15">
        <v>228.921395</v>
      </c>
      <c r="I67" s="15">
        <v>141.0084</v>
      </c>
      <c r="J67" s="15">
        <v>14.9586066</v>
      </c>
      <c r="K67" s="15">
        <v>208.6</v>
      </c>
      <c r="L67" s="15">
        <v>121</v>
      </c>
      <c r="M67" s="15">
        <v>0</v>
      </c>
      <c r="N67" s="15">
        <v>0.7</v>
      </c>
      <c r="O67" s="15">
        <v>0</v>
      </c>
      <c r="P67" s="15">
        <v>0</v>
      </c>
      <c r="Q67" s="15">
        <v>100</v>
      </c>
    </row>
    <row r="68" spans="1:17" ht="21" customHeight="1">
      <c r="A68" s="11"/>
      <c r="B68" s="11"/>
      <c r="C68" s="11" t="s">
        <v>35</v>
      </c>
      <c r="D68" s="15" t="s">
        <v>46</v>
      </c>
      <c r="E68" s="10">
        <v>815.1884016</v>
      </c>
      <c r="F68" s="10">
        <v>815.1884016</v>
      </c>
      <c r="G68" s="10">
        <v>0</v>
      </c>
      <c r="H68" s="10">
        <v>228.921395</v>
      </c>
      <c r="I68" s="10">
        <v>141.0084</v>
      </c>
      <c r="J68" s="10">
        <v>14.9586066</v>
      </c>
      <c r="K68" s="10">
        <v>208.6</v>
      </c>
      <c r="L68" s="10">
        <v>121</v>
      </c>
      <c r="M68" s="10">
        <v>0</v>
      </c>
      <c r="N68" s="10">
        <v>0.7</v>
      </c>
      <c r="O68" s="10">
        <v>0</v>
      </c>
      <c r="P68" s="10">
        <v>0</v>
      </c>
      <c r="Q68" s="10">
        <v>100</v>
      </c>
    </row>
    <row r="69" spans="1:17" ht="21" customHeight="1">
      <c r="A69" s="11"/>
      <c r="B69" s="11" t="s">
        <v>42</v>
      </c>
      <c r="C69" s="11"/>
      <c r="D69" s="16" t="s">
        <v>102</v>
      </c>
      <c r="E69" s="15">
        <v>1003.660801836735</v>
      </c>
      <c r="F69" s="15">
        <v>1003.660801836735</v>
      </c>
      <c r="G69" s="16">
        <v>0</v>
      </c>
      <c r="H69" s="15">
        <v>295.5897875</v>
      </c>
      <c r="I69" s="15">
        <v>173.517091836735</v>
      </c>
      <c r="J69" s="15">
        <v>19.2039225</v>
      </c>
      <c r="K69" s="15">
        <v>256.75</v>
      </c>
      <c r="L69" s="15">
        <v>107</v>
      </c>
      <c r="M69" s="15">
        <v>0</v>
      </c>
      <c r="N69" s="15">
        <v>1.6</v>
      </c>
      <c r="O69" s="15">
        <v>0</v>
      </c>
      <c r="P69" s="15">
        <v>0</v>
      </c>
      <c r="Q69" s="15">
        <v>150</v>
      </c>
    </row>
    <row r="70" spans="1:17" ht="21" customHeight="1">
      <c r="A70" s="11"/>
      <c r="B70" s="11"/>
      <c r="C70" s="11" t="s">
        <v>35</v>
      </c>
      <c r="D70" s="15" t="s">
        <v>46</v>
      </c>
      <c r="E70" s="10">
        <v>1003.660801836735</v>
      </c>
      <c r="F70" s="10">
        <v>1003.660801836735</v>
      </c>
      <c r="G70" s="10">
        <v>0</v>
      </c>
      <c r="H70" s="10">
        <v>295.5897875</v>
      </c>
      <c r="I70" s="10">
        <v>173.517091836735</v>
      </c>
      <c r="J70" s="10">
        <v>19.2039225</v>
      </c>
      <c r="K70" s="10">
        <v>256.75</v>
      </c>
      <c r="L70" s="10">
        <v>107</v>
      </c>
      <c r="M70" s="10">
        <v>0</v>
      </c>
      <c r="N70" s="10">
        <v>1.6</v>
      </c>
      <c r="O70" s="10">
        <v>0</v>
      </c>
      <c r="P70" s="10">
        <v>0</v>
      </c>
      <c r="Q70" s="10">
        <v>150</v>
      </c>
    </row>
    <row r="71" spans="1:17" ht="21" customHeight="1">
      <c r="A71" s="11"/>
      <c r="B71" s="11" t="s">
        <v>55</v>
      </c>
      <c r="C71" s="11"/>
      <c r="D71" s="16" t="s">
        <v>103</v>
      </c>
      <c r="E71" s="15">
        <v>495.0929099999995</v>
      </c>
      <c r="F71" s="15">
        <v>495.0929099999995</v>
      </c>
      <c r="G71" s="15">
        <v>0</v>
      </c>
      <c r="H71" s="15">
        <v>176.043788461538</v>
      </c>
      <c r="I71" s="15">
        <v>123.2616</v>
      </c>
      <c r="J71" s="15">
        <v>11.6375215384615</v>
      </c>
      <c r="K71" s="15">
        <v>128.65</v>
      </c>
      <c r="L71" s="15">
        <v>45</v>
      </c>
      <c r="M71" s="15">
        <v>0</v>
      </c>
      <c r="N71" s="15">
        <v>0.5</v>
      </c>
      <c r="O71" s="15">
        <v>0</v>
      </c>
      <c r="P71" s="15">
        <v>10</v>
      </c>
      <c r="Q71" s="15">
        <v>0</v>
      </c>
    </row>
    <row r="72" spans="1:17" ht="21" customHeight="1">
      <c r="A72" s="11"/>
      <c r="B72" s="11"/>
      <c r="C72" s="11" t="s">
        <v>35</v>
      </c>
      <c r="D72" s="15" t="s">
        <v>46</v>
      </c>
      <c r="E72" s="10">
        <v>450.0929099999995</v>
      </c>
      <c r="F72" s="10">
        <v>450.0929099999995</v>
      </c>
      <c r="G72" s="10">
        <v>0</v>
      </c>
      <c r="H72" s="10">
        <v>176.043788461538</v>
      </c>
      <c r="I72" s="10">
        <v>123.2616</v>
      </c>
      <c r="J72" s="10">
        <v>11.6375215384615</v>
      </c>
      <c r="K72" s="10">
        <v>128.65</v>
      </c>
      <c r="L72" s="10">
        <v>0</v>
      </c>
      <c r="M72" s="10">
        <v>0</v>
      </c>
      <c r="N72" s="10">
        <v>0.5</v>
      </c>
      <c r="O72" s="10">
        <v>0</v>
      </c>
      <c r="P72" s="10">
        <v>10</v>
      </c>
      <c r="Q72" s="10">
        <v>0</v>
      </c>
    </row>
    <row r="73" spans="1:17" ht="21" customHeight="1">
      <c r="A73" s="11"/>
      <c r="B73" s="11"/>
      <c r="C73" s="11">
        <v>10</v>
      </c>
      <c r="D73" s="21" t="s">
        <v>104</v>
      </c>
      <c r="E73" s="15">
        <v>45</v>
      </c>
      <c r="F73" s="15">
        <v>45</v>
      </c>
      <c r="G73" s="11"/>
      <c r="H73" s="10"/>
      <c r="I73" s="10"/>
      <c r="J73" s="10"/>
      <c r="K73" s="10"/>
      <c r="L73" s="10">
        <v>45</v>
      </c>
      <c r="M73" s="10"/>
      <c r="N73" s="10"/>
      <c r="O73" s="10"/>
      <c r="P73" s="10"/>
      <c r="Q73" s="10"/>
    </row>
    <row r="74" spans="1:17" s="1" customFormat="1" ht="21" customHeight="1">
      <c r="A74" s="13" t="s">
        <v>105</v>
      </c>
      <c r="B74" s="13"/>
      <c r="C74" s="13"/>
      <c r="D74" s="14" t="s">
        <v>106</v>
      </c>
      <c r="E74" s="15">
        <f aca="true" t="shared" si="4" ref="E74:Q74">E75+E77+E83+E84+E86</f>
        <v>35843.30058593602</v>
      </c>
      <c r="F74" s="15">
        <f t="shared" si="4"/>
        <v>35843.30058593602</v>
      </c>
      <c r="G74" s="16">
        <f t="shared" si="4"/>
        <v>0</v>
      </c>
      <c r="H74" s="15">
        <f t="shared" si="4"/>
        <v>12502.416766357072</v>
      </c>
      <c r="I74" s="15">
        <f t="shared" si="4"/>
        <v>6588.089599999999</v>
      </c>
      <c r="J74" s="15">
        <f t="shared" si="4"/>
        <v>1384.0942195789476</v>
      </c>
      <c r="K74" s="15">
        <f t="shared" si="4"/>
        <v>159.5</v>
      </c>
      <c r="L74" s="15">
        <f t="shared" si="4"/>
        <v>4092</v>
      </c>
      <c r="M74" s="15">
        <f t="shared" si="4"/>
        <v>9100</v>
      </c>
      <c r="N74" s="15">
        <f t="shared" si="4"/>
        <v>180.89999999999998</v>
      </c>
      <c r="O74" s="15">
        <f t="shared" si="4"/>
        <v>1042.3</v>
      </c>
      <c r="P74" s="15">
        <f t="shared" si="4"/>
        <v>794</v>
      </c>
      <c r="Q74" s="15">
        <f t="shared" si="4"/>
        <v>0</v>
      </c>
    </row>
    <row r="75" spans="1:17" ht="21" customHeight="1">
      <c r="A75" s="11"/>
      <c r="B75" s="11" t="s">
        <v>35</v>
      </c>
      <c r="C75" s="11"/>
      <c r="D75" s="16" t="s">
        <v>107</v>
      </c>
      <c r="E75" s="15">
        <v>617.7980348771933</v>
      </c>
      <c r="F75" s="15">
        <v>617.7980348771933</v>
      </c>
      <c r="G75" s="16">
        <v>0</v>
      </c>
      <c r="H75" s="15">
        <v>331.944819298246</v>
      </c>
      <c r="I75" s="15">
        <v>187.986</v>
      </c>
      <c r="J75" s="15">
        <v>22.4172155789474</v>
      </c>
      <c r="K75" s="15">
        <v>45.45</v>
      </c>
      <c r="L75" s="15">
        <v>0</v>
      </c>
      <c r="M75" s="15">
        <v>0</v>
      </c>
      <c r="N75" s="15">
        <v>30</v>
      </c>
      <c r="O75" s="15">
        <v>0</v>
      </c>
      <c r="P75" s="15">
        <v>0</v>
      </c>
      <c r="Q75" s="15">
        <v>0</v>
      </c>
    </row>
    <row r="76" spans="1:17" ht="21" customHeight="1">
      <c r="A76" s="11"/>
      <c r="B76" s="11"/>
      <c r="C76" s="11" t="s">
        <v>35</v>
      </c>
      <c r="D76" s="15" t="s">
        <v>46</v>
      </c>
      <c r="E76" s="10">
        <v>617.7980348771933</v>
      </c>
      <c r="F76" s="10">
        <v>617.7980348771933</v>
      </c>
      <c r="G76" s="10">
        <v>0</v>
      </c>
      <c r="H76" s="10">
        <v>331.944819298246</v>
      </c>
      <c r="I76" s="10">
        <v>187.986</v>
      </c>
      <c r="J76" s="10">
        <v>22.4172155789474</v>
      </c>
      <c r="K76" s="10">
        <v>45.45</v>
      </c>
      <c r="L76" s="10">
        <v>0</v>
      </c>
      <c r="M76" s="10">
        <v>0</v>
      </c>
      <c r="N76" s="10">
        <v>30</v>
      </c>
      <c r="O76" s="10">
        <v>0</v>
      </c>
      <c r="P76" s="10">
        <v>0</v>
      </c>
      <c r="Q76" s="10">
        <v>0</v>
      </c>
    </row>
    <row r="77" spans="1:17" ht="21" customHeight="1">
      <c r="A77" s="11"/>
      <c r="B77" s="11" t="s">
        <v>40</v>
      </c>
      <c r="C77" s="11"/>
      <c r="D77" s="16" t="s">
        <v>108</v>
      </c>
      <c r="E77" s="15">
        <v>32172.051327999998</v>
      </c>
      <c r="F77" s="15">
        <v>32172.051327999998</v>
      </c>
      <c r="G77" s="16">
        <v>0</v>
      </c>
      <c r="H77" s="15">
        <v>11610.714000000002</v>
      </c>
      <c r="I77" s="15">
        <v>6364.1723999999995</v>
      </c>
      <c r="J77" s="15">
        <v>1322.764928</v>
      </c>
      <c r="K77" s="15">
        <v>103.79999999999998</v>
      </c>
      <c r="L77" s="15">
        <v>1689</v>
      </c>
      <c r="M77" s="15">
        <v>9100</v>
      </c>
      <c r="N77" s="15">
        <v>145.29999999999998</v>
      </c>
      <c r="O77" s="15">
        <v>1042.3</v>
      </c>
      <c r="P77" s="15">
        <v>794</v>
      </c>
      <c r="Q77" s="15">
        <v>0</v>
      </c>
    </row>
    <row r="78" spans="1:17" ht="21" customHeight="1">
      <c r="A78" s="11"/>
      <c r="B78" s="11"/>
      <c r="C78" s="11" t="s">
        <v>35</v>
      </c>
      <c r="D78" s="15" t="s">
        <v>109</v>
      </c>
      <c r="E78" s="10">
        <v>114.68331200000002</v>
      </c>
      <c r="F78" s="10">
        <v>114.68331200000002</v>
      </c>
      <c r="G78" s="10">
        <v>0</v>
      </c>
      <c r="H78" s="10">
        <v>67.1616</v>
      </c>
      <c r="I78" s="10">
        <v>42.0204</v>
      </c>
      <c r="J78" s="10">
        <v>4.701312</v>
      </c>
      <c r="K78" s="10">
        <v>0.8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</row>
    <row r="79" spans="1:17" ht="21" customHeight="1">
      <c r="A79" s="11"/>
      <c r="B79" s="11"/>
      <c r="C79" s="11" t="s">
        <v>40</v>
      </c>
      <c r="D79" s="16" t="s">
        <v>110</v>
      </c>
      <c r="E79" s="15">
        <v>9775.8936</v>
      </c>
      <c r="F79" s="15">
        <v>9775.8936</v>
      </c>
      <c r="G79" s="16"/>
      <c r="H79" s="32">
        <v>5012.6436</v>
      </c>
      <c r="I79" s="32">
        <v>3526.7</v>
      </c>
      <c r="J79" s="35">
        <v>350.9</v>
      </c>
      <c r="K79" s="32">
        <v>87.75</v>
      </c>
      <c r="L79" s="32"/>
      <c r="M79" s="36"/>
      <c r="N79" s="32">
        <v>3.9</v>
      </c>
      <c r="O79" s="32"/>
      <c r="P79" s="32">
        <v>794</v>
      </c>
      <c r="Q79" s="42"/>
    </row>
    <row r="80" spans="1:17" ht="21" customHeight="1">
      <c r="A80" s="11"/>
      <c r="B80" s="11"/>
      <c r="C80" s="11" t="s">
        <v>44</v>
      </c>
      <c r="D80" s="16" t="s">
        <v>111</v>
      </c>
      <c r="E80" s="15">
        <v>7262.6938359999995</v>
      </c>
      <c r="F80" s="15">
        <v>7262.6938359999995</v>
      </c>
      <c r="G80" s="16"/>
      <c r="H80" s="32">
        <v>4044.0948</v>
      </c>
      <c r="I80" s="32">
        <v>2795.4624</v>
      </c>
      <c r="J80" s="35">
        <v>283.086636</v>
      </c>
      <c r="K80" s="32">
        <v>4.35</v>
      </c>
      <c r="L80" s="32"/>
      <c r="M80" s="36"/>
      <c r="N80" s="32">
        <v>135.7</v>
      </c>
      <c r="O80" s="32"/>
      <c r="P80" s="37"/>
      <c r="Q80" s="42"/>
    </row>
    <row r="81" spans="1:17" ht="21" customHeight="1">
      <c r="A81" s="11"/>
      <c r="B81" s="11"/>
      <c r="C81" s="11" t="s">
        <v>49</v>
      </c>
      <c r="D81" s="15" t="s">
        <v>112</v>
      </c>
      <c r="E81" s="10">
        <v>2780.48058</v>
      </c>
      <c r="F81" s="10">
        <v>2780.48058</v>
      </c>
      <c r="G81" s="10">
        <v>0</v>
      </c>
      <c r="H81" s="10">
        <v>2486.814</v>
      </c>
      <c r="I81" s="10">
        <v>-0.010400000000004201</v>
      </c>
      <c r="J81" s="10">
        <v>174.07698</v>
      </c>
      <c r="K81" s="10">
        <v>10.899999999999999</v>
      </c>
      <c r="L81" s="10">
        <v>103</v>
      </c>
      <c r="M81" s="10">
        <v>0</v>
      </c>
      <c r="N81" s="10">
        <v>5.699999999999999</v>
      </c>
      <c r="O81" s="10">
        <v>0</v>
      </c>
      <c r="P81" s="10">
        <v>0</v>
      </c>
      <c r="Q81" s="10">
        <v>0</v>
      </c>
    </row>
    <row r="82" spans="1:17" ht="21" customHeight="1">
      <c r="A82" s="11"/>
      <c r="B82" s="11"/>
      <c r="C82" s="11" t="s">
        <v>47</v>
      </c>
      <c r="D82" s="15" t="s">
        <v>113</v>
      </c>
      <c r="E82" s="10">
        <v>12238.3</v>
      </c>
      <c r="F82" s="10">
        <v>12238.3</v>
      </c>
      <c r="G82" s="10">
        <v>0</v>
      </c>
      <c r="H82" s="10">
        <v>0</v>
      </c>
      <c r="I82" s="10">
        <v>0</v>
      </c>
      <c r="J82" s="10">
        <v>510</v>
      </c>
      <c r="K82" s="10">
        <v>0</v>
      </c>
      <c r="L82" s="10">
        <v>1586</v>
      </c>
      <c r="M82" s="10">
        <v>9100</v>
      </c>
      <c r="N82" s="10">
        <v>0</v>
      </c>
      <c r="O82" s="10">
        <v>1042.3</v>
      </c>
      <c r="P82" s="10">
        <v>0</v>
      </c>
      <c r="Q82" s="10">
        <v>0</v>
      </c>
    </row>
    <row r="83" spans="1:17" ht="21" customHeight="1">
      <c r="A83" s="11"/>
      <c r="B83" s="11" t="s">
        <v>44</v>
      </c>
      <c r="C83" s="11" t="s">
        <v>40</v>
      </c>
      <c r="D83" s="16" t="s">
        <v>114</v>
      </c>
      <c r="E83" s="15">
        <v>793.9319439999999</v>
      </c>
      <c r="F83" s="15">
        <v>793.9319439999999</v>
      </c>
      <c r="G83" s="16">
        <v>0</v>
      </c>
      <c r="H83" s="15">
        <v>503.2392</v>
      </c>
      <c r="I83" s="15">
        <v>-0.0340000000000487</v>
      </c>
      <c r="J83" s="15">
        <v>35.226744</v>
      </c>
      <c r="K83" s="15">
        <v>2.9</v>
      </c>
      <c r="L83" s="15">
        <v>248</v>
      </c>
      <c r="M83" s="15">
        <v>0</v>
      </c>
      <c r="N83" s="15">
        <v>4.6</v>
      </c>
      <c r="O83" s="15">
        <v>0</v>
      </c>
      <c r="P83" s="15">
        <v>0</v>
      </c>
      <c r="Q83" s="15">
        <v>0</v>
      </c>
    </row>
    <row r="84" spans="1:17" ht="21" customHeight="1">
      <c r="A84" s="11"/>
      <c r="B84" s="11" t="s">
        <v>38</v>
      </c>
      <c r="C84" s="11"/>
      <c r="D84" s="16" t="s">
        <v>115</v>
      </c>
      <c r="E84" s="15">
        <v>135.51927905882349</v>
      </c>
      <c r="F84" s="15">
        <v>135.51927905882349</v>
      </c>
      <c r="G84" s="16">
        <v>0</v>
      </c>
      <c r="H84" s="15">
        <v>56.5187470588235</v>
      </c>
      <c r="I84" s="15">
        <v>35.9652</v>
      </c>
      <c r="J84" s="15">
        <v>3.685332</v>
      </c>
      <c r="K84" s="15">
        <v>7.35</v>
      </c>
      <c r="L84" s="15">
        <v>31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</row>
    <row r="85" spans="1:17" ht="21" customHeight="1">
      <c r="A85" s="11"/>
      <c r="B85" s="11"/>
      <c r="C85" s="11" t="s">
        <v>40</v>
      </c>
      <c r="D85" s="15" t="s">
        <v>116</v>
      </c>
      <c r="E85" s="10">
        <v>135.51927905882349</v>
      </c>
      <c r="F85" s="10">
        <v>135.51927905882349</v>
      </c>
      <c r="G85" s="10">
        <v>0</v>
      </c>
      <c r="H85" s="10">
        <v>56.5187470588235</v>
      </c>
      <c r="I85" s="10">
        <v>35.9652</v>
      </c>
      <c r="J85" s="10">
        <v>3.685332</v>
      </c>
      <c r="K85" s="10">
        <v>7.35</v>
      </c>
      <c r="L85" s="10">
        <v>31</v>
      </c>
      <c r="M85" s="10">
        <v>0</v>
      </c>
      <c r="N85" s="10">
        <v>1</v>
      </c>
      <c r="O85" s="10">
        <v>0</v>
      </c>
      <c r="P85" s="10">
        <v>0</v>
      </c>
      <c r="Q85" s="10">
        <v>0</v>
      </c>
    </row>
    <row r="86" spans="1:17" ht="21" customHeight="1">
      <c r="A86" s="11"/>
      <c r="B86" s="11" t="s">
        <v>117</v>
      </c>
      <c r="C86" s="11"/>
      <c r="D86" s="16" t="s">
        <v>118</v>
      </c>
      <c r="E86" s="15">
        <v>2124</v>
      </c>
      <c r="F86" s="15">
        <v>2124</v>
      </c>
      <c r="G86" s="16">
        <v>0</v>
      </c>
      <c r="H86" s="15">
        <v>0</v>
      </c>
      <c r="I86" s="15">
        <v>0</v>
      </c>
      <c r="J86" s="15">
        <v>0</v>
      </c>
      <c r="K86" s="15">
        <v>0</v>
      </c>
      <c r="L86" s="15">
        <v>2124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</row>
    <row r="87" spans="1:17" ht="21" customHeight="1">
      <c r="A87" s="11"/>
      <c r="B87" s="11"/>
      <c r="C87" s="11" t="s">
        <v>47</v>
      </c>
      <c r="D87" s="15" t="s">
        <v>119</v>
      </c>
      <c r="E87" s="10">
        <v>2124</v>
      </c>
      <c r="F87" s="10">
        <v>2124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2124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</row>
    <row r="88" spans="1:17" s="1" customFormat="1" ht="21" customHeight="1">
      <c r="A88" s="13" t="s">
        <v>120</v>
      </c>
      <c r="B88" s="13"/>
      <c r="C88" s="13"/>
      <c r="D88" s="14" t="s">
        <v>121</v>
      </c>
      <c r="E88" s="15">
        <f aca="true" t="shared" si="5" ref="E88:Q88">E89+E91+E93</f>
        <v>1166.034496</v>
      </c>
      <c r="F88" s="15">
        <f t="shared" si="5"/>
        <v>1166.034496</v>
      </c>
      <c r="G88" s="16">
        <f t="shared" si="5"/>
        <v>0</v>
      </c>
      <c r="H88" s="15">
        <f t="shared" si="5"/>
        <v>88.559</v>
      </c>
      <c r="I88" s="15">
        <f t="shared" si="5"/>
        <v>58.3884</v>
      </c>
      <c r="J88" s="15">
        <f t="shared" si="5"/>
        <v>5.787096</v>
      </c>
      <c r="K88" s="15">
        <f t="shared" si="5"/>
        <v>15.8</v>
      </c>
      <c r="L88" s="15">
        <f t="shared" si="5"/>
        <v>997</v>
      </c>
      <c r="M88" s="15">
        <f t="shared" si="5"/>
        <v>0</v>
      </c>
      <c r="N88" s="15">
        <f t="shared" si="5"/>
        <v>0.5</v>
      </c>
      <c r="O88" s="15">
        <f t="shared" si="5"/>
        <v>0</v>
      </c>
      <c r="P88" s="15">
        <f t="shared" si="5"/>
        <v>0</v>
      </c>
      <c r="Q88" s="15">
        <f t="shared" si="5"/>
        <v>0</v>
      </c>
    </row>
    <row r="89" spans="1:17" ht="21" customHeight="1">
      <c r="A89" s="11"/>
      <c r="B89" s="11" t="s">
        <v>35</v>
      </c>
      <c r="C89" s="11"/>
      <c r="D89" s="16" t="s">
        <v>122</v>
      </c>
      <c r="E89" s="15">
        <v>163.292432</v>
      </c>
      <c r="F89" s="15">
        <v>163.292432</v>
      </c>
      <c r="G89" s="16">
        <v>0</v>
      </c>
      <c r="H89" s="15">
        <v>65.3923</v>
      </c>
      <c r="I89" s="15">
        <v>43.2936</v>
      </c>
      <c r="J89" s="15">
        <v>4.256532</v>
      </c>
      <c r="K89" s="15">
        <v>10.85</v>
      </c>
      <c r="L89" s="15">
        <v>39</v>
      </c>
      <c r="M89" s="15">
        <v>0</v>
      </c>
      <c r="N89" s="15">
        <v>0.5</v>
      </c>
      <c r="O89" s="15">
        <v>0</v>
      </c>
      <c r="P89" s="15">
        <v>0</v>
      </c>
      <c r="Q89" s="15">
        <v>0</v>
      </c>
    </row>
    <row r="90" spans="1:17" ht="21" customHeight="1">
      <c r="A90" s="11"/>
      <c r="B90" s="11"/>
      <c r="C90" s="11" t="s">
        <v>35</v>
      </c>
      <c r="D90" s="15" t="s">
        <v>46</v>
      </c>
      <c r="E90" s="10">
        <v>163.292432</v>
      </c>
      <c r="F90" s="10">
        <v>163.292432</v>
      </c>
      <c r="G90" s="10">
        <v>0</v>
      </c>
      <c r="H90" s="10">
        <v>65.3923</v>
      </c>
      <c r="I90" s="10">
        <v>43.2936</v>
      </c>
      <c r="J90" s="10">
        <v>4.256532</v>
      </c>
      <c r="K90" s="10">
        <v>10.85</v>
      </c>
      <c r="L90" s="10">
        <v>39</v>
      </c>
      <c r="M90" s="10">
        <v>0</v>
      </c>
      <c r="N90" s="10">
        <v>0.5</v>
      </c>
      <c r="O90" s="10">
        <v>0</v>
      </c>
      <c r="P90" s="10">
        <v>0</v>
      </c>
      <c r="Q90" s="10">
        <v>0</v>
      </c>
    </row>
    <row r="91" spans="1:17" ht="21" customHeight="1">
      <c r="A91" s="11"/>
      <c r="B91" s="11" t="s">
        <v>49</v>
      </c>
      <c r="C91" s="11"/>
      <c r="D91" s="16" t="s">
        <v>123</v>
      </c>
      <c r="E91" s="15">
        <v>927</v>
      </c>
      <c r="F91" s="15">
        <v>927</v>
      </c>
      <c r="G91" s="16">
        <v>0</v>
      </c>
      <c r="H91" s="15">
        <v>0</v>
      </c>
      <c r="I91" s="15">
        <v>0</v>
      </c>
      <c r="J91" s="15">
        <v>0</v>
      </c>
      <c r="K91" s="15">
        <v>0</v>
      </c>
      <c r="L91" s="15">
        <v>927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21" customHeight="1">
      <c r="A92" s="11"/>
      <c r="B92" s="11"/>
      <c r="C92" s="11" t="s">
        <v>47</v>
      </c>
      <c r="D92" s="15" t="s">
        <v>124</v>
      </c>
      <c r="E92" s="10">
        <v>927</v>
      </c>
      <c r="F92" s="10">
        <v>927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927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</row>
    <row r="93" spans="1:17" ht="21" customHeight="1">
      <c r="A93" s="11"/>
      <c r="B93" s="11" t="s">
        <v>52</v>
      </c>
      <c r="C93" s="11"/>
      <c r="D93" s="16" t="s">
        <v>125</v>
      </c>
      <c r="E93" s="15">
        <v>75.742064</v>
      </c>
      <c r="F93" s="15">
        <v>75.742064</v>
      </c>
      <c r="G93" s="16">
        <v>0</v>
      </c>
      <c r="H93" s="15">
        <v>23.1667</v>
      </c>
      <c r="I93" s="15">
        <v>15.0948</v>
      </c>
      <c r="J93" s="15">
        <v>1.530564</v>
      </c>
      <c r="K93" s="15">
        <v>4.95</v>
      </c>
      <c r="L93" s="15">
        <v>31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ht="21" customHeight="1">
      <c r="A94" s="11"/>
      <c r="B94" s="11"/>
      <c r="C94" s="11" t="s">
        <v>35</v>
      </c>
      <c r="D94" s="15" t="s">
        <v>126</v>
      </c>
      <c r="E94" s="10">
        <v>44.742064</v>
      </c>
      <c r="F94" s="10">
        <v>44.742064</v>
      </c>
      <c r="G94" s="10">
        <v>0</v>
      </c>
      <c r="H94" s="10">
        <v>23.1667</v>
      </c>
      <c r="I94" s="10">
        <v>15.0948</v>
      </c>
      <c r="J94" s="10">
        <v>1.530564</v>
      </c>
      <c r="K94" s="10">
        <v>4.95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</row>
    <row r="95" spans="1:17" ht="21" customHeight="1">
      <c r="A95" s="11"/>
      <c r="B95" s="11"/>
      <c r="C95" s="11" t="s">
        <v>40</v>
      </c>
      <c r="D95" s="16" t="s">
        <v>127</v>
      </c>
      <c r="E95" s="15">
        <v>31</v>
      </c>
      <c r="F95" s="15">
        <v>31</v>
      </c>
      <c r="G95" s="17"/>
      <c r="H95" s="19"/>
      <c r="I95" s="19"/>
      <c r="J95" s="19"/>
      <c r="K95" s="19"/>
      <c r="L95" s="19">
        <v>31</v>
      </c>
      <c r="M95" s="19"/>
      <c r="N95" s="19"/>
      <c r="O95" s="19"/>
      <c r="P95" s="19"/>
      <c r="Q95" s="19"/>
    </row>
    <row r="96" spans="1:17" s="1" customFormat="1" ht="21" customHeight="1">
      <c r="A96" s="13" t="s">
        <v>128</v>
      </c>
      <c r="B96" s="13"/>
      <c r="C96" s="13"/>
      <c r="D96" s="14" t="s">
        <v>129</v>
      </c>
      <c r="E96" s="15">
        <f aca="true" t="shared" si="6" ref="E96:Q96">E97+E102+E104+E108</f>
        <v>1905.6305522748908</v>
      </c>
      <c r="F96" s="15">
        <f t="shared" si="6"/>
        <v>1595.5305522748909</v>
      </c>
      <c r="G96" s="16">
        <f t="shared" si="6"/>
        <v>310.1</v>
      </c>
      <c r="H96" s="15">
        <f t="shared" si="6"/>
        <v>735.6358556595062</v>
      </c>
      <c r="I96" s="15">
        <f t="shared" si="6"/>
        <v>570.9548</v>
      </c>
      <c r="J96" s="15">
        <f t="shared" si="6"/>
        <v>50.53989661538462</v>
      </c>
      <c r="K96" s="15">
        <f t="shared" si="6"/>
        <v>111.5</v>
      </c>
      <c r="L96" s="15">
        <f t="shared" si="6"/>
        <v>394.6</v>
      </c>
      <c r="M96" s="15">
        <f t="shared" si="6"/>
        <v>38.9</v>
      </c>
      <c r="N96" s="15">
        <f t="shared" si="6"/>
        <v>2.5</v>
      </c>
      <c r="O96" s="15">
        <f t="shared" si="6"/>
        <v>0</v>
      </c>
      <c r="P96" s="15">
        <f t="shared" si="6"/>
        <v>1</v>
      </c>
      <c r="Q96" s="15">
        <f t="shared" si="6"/>
        <v>0</v>
      </c>
    </row>
    <row r="97" spans="1:17" ht="21" customHeight="1">
      <c r="A97" s="11"/>
      <c r="B97" s="11" t="s">
        <v>35</v>
      </c>
      <c r="C97" s="11"/>
      <c r="D97" s="16" t="s">
        <v>130</v>
      </c>
      <c r="E97" s="15">
        <v>1125.4396836923079</v>
      </c>
      <c r="F97" s="15">
        <v>815.3396836923077</v>
      </c>
      <c r="G97" s="16">
        <v>310.1</v>
      </c>
      <c r="H97" s="15">
        <v>378.64742307692313</v>
      </c>
      <c r="I97" s="15">
        <v>303.48</v>
      </c>
      <c r="J97" s="15">
        <v>26.01226061538462</v>
      </c>
      <c r="K97" s="15">
        <v>44.8</v>
      </c>
      <c r="L97" s="15">
        <v>331.6</v>
      </c>
      <c r="M97" s="15">
        <v>38.9</v>
      </c>
      <c r="N97" s="15">
        <v>1</v>
      </c>
      <c r="O97" s="15">
        <v>0</v>
      </c>
      <c r="P97" s="15">
        <v>1</v>
      </c>
      <c r="Q97" s="15">
        <v>0</v>
      </c>
    </row>
    <row r="98" spans="1:17" ht="21" customHeight="1">
      <c r="A98" s="11"/>
      <c r="B98" s="11"/>
      <c r="C98" s="11" t="s">
        <v>35</v>
      </c>
      <c r="D98" s="15" t="s">
        <v>46</v>
      </c>
      <c r="E98" s="10">
        <v>495.9797956923078</v>
      </c>
      <c r="F98" s="10">
        <v>495.9797956923078</v>
      </c>
      <c r="G98" s="10">
        <v>0</v>
      </c>
      <c r="H98" s="10">
        <v>121.0490230769231</v>
      </c>
      <c r="I98" s="10">
        <v>81.0144</v>
      </c>
      <c r="J98" s="10">
        <v>7.9663726153846195</v>
      </c>
      <c r="K98" s="10">
        <v>23.05</v>
      </c>
      <c r="L98" s="10">
        <v>229</v>
      </c>
      <c r="M98" s="10">
        <v>32.9</v>
      </c>
      <c r="N98" s="10">
        <v>1</v>
      </c>
      <c r="O98" s="10">
        <v>0</v>
      </c>
      <c r="P98" s="10">
        <v>0</v>
      </c>
      <c r="Q98" s="10">
        <v>0</v>
      </c>
    </row>
    <row r="99" spans="1:17" ht="23.25" customHeight="1">
      <c r="A99" s="11"/>
      <c r="B99" s="11"/>
      <c r="C99" s="11" t="s">
        <v>49</v>
      </c>
      <c r="D99" s="16" t="s">
        <v>131</v>
      </c>
      <c r="E99" s="15">
        <v>120.72747999999999</v>
      </c>
      <c r="F99" s="15">
        <v>120.72747999999999</v>
      </c>
      <c r="G99" s="17"/>
      <c r="H99" s="33">
        <v>43.164</v>
      </c>
      <c r="I99" s="33">
        <v>33.192</v>
      </c>
      <c r="J99" s="33">
        <v>3.02148</v>
      </c>
      <c r="K99" s="33">
        <v>3.35</v>
      </c>
      <c r="L99" s="33">
        <v>38</v>
      </c>
      <c r="M99" s="38"/>
      <c r="N99" s="33">
        <v>0</v>
      </c>
      <c r="O99" s="33"/>
      <c r="P99" s="39"/>
      <c r="Q99" s="43"/>
    </row>
    <row r="100" spans="1:17" ht="21" customHeight="1">
      <c r="A100" s="11"/>
      <c r="B100" s="11"/>
      <c r="C100" s="11" t="s">
        <v>52</v>
      </c>
      <c r="D100" s="15" t="s">
        <v>132</v>
      </c>
      <c r="E100" s="10">
        <v>117.81372</v>
      </c>
      <c r="F100" s="10">
        <v>117.81372</v>
      </c>
      <c r="G100" s="10">
        <v>0</v>
      </c>
      <c r="H100" s="10">
        <v>26.196</v>
      </c>
      <c r="I100" s="10">
        <v>20.184</v>
      </c>
      <c r="J100" s="10">
        <v>1.83372</v>
      </c>
      <c r="K100" s="10">
        <v>2</v>
      </c>
      <c r="L100" s="10">
        <v>61.6</v>
      </c>
      <c r="M100" s="10">
        <v>6</v>
      </c>
      <c r="N100" s="10">
        <v>0</v>
      </c>
      <c r="O100" s="10">
        <v>0</v>
      </c>
      <c r="P100" s="10">
        <v>0</v>
      </c>
      <c r="Q100" s="10">
        <v>0</v>
      </c>
    </row>
    <row r="101" spans="1:17" ht="21" customHeight="1">
      <c r="A101" s="11"/>
      <c r="B101" s="11"/>
      <c r="C101" s="11" t="s">
        <v>117</v>
      </c>
      <c r="D101" s="15" t="s">
        <v>133</v>
      </c>
      <c r="E101" s="10">
        <v>390.91868800000003</v>
      </c>
      <c r="F101" s="10">
        <v>80.818688</v>
      </c>
      <c r="G101" s="10">
        <v>310.1</v>
      </c>
      <c r="H101" s="10">
        <v>188.2384</v>
      </c>
      <c r="I101" s="10">
        <v>169.0896</v>
      </c>
      <c r="J101" s="10">
        <v>13.190688</v>
      </c>
      <c r="K101" s="10">
        <v>16.4</v>
      </c>
      <c r="L101" s="10">
        <v>3</v>
      </c>
      <c r="M101" s="10">
        <v>0</v>
      </c>
      <c r="N101" s="10">
        <v>0</v>
      </c>
      <c r="O101" s="10">
        <v>0</v>
      </c>
      <c r="P101" s="10">
        <v>1</v>
      </c>
      <c r="Q101" s="10">
        <v>0</v>
      </c>
    </row>
    <row r="102" spans="1:17" ht="21" customHeight="1">
      <c r="A102" s="11"/>
      <c r="B102" s="11" t="s">
        <v>40</v>
      </c>
      <c r="C102" s="11"/>
      <c r="D102" s="16" t="s">
        <v>134</v>
      </c>
      <c r="E102" s="15">
        <v>77.956808</v>
      </c>
      <c r="F102" s="15">
        <v>77.956808</v>
      </c>
      <c r="G102" s="16">
        <v>0</v>
      </c>
      <c r="H102" s="15">
        <v>29.5581</v>
      </c>
      <c r="I102" s="15">
        <v>20.3388</v>
      </c>
      <c r="J102" s="15">
        <v>1.909908</v>
      </c>
      <c r="K102" s="15">
        <v>0.15</v>
      </c>
      <c r="L102" s="15">
        <v>26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</row>
    <row r="103" spans="1:17" ht="26.25" customHeight="1">
      <c r="A103" s="11"/>
      <c r="B103" s="11"/>
      <c r="C103" s="11" t="s">
        <v>42</v>
      </c>
      <c r="D103" s="16" t="s">
        <v>135</v>
      </c>
      <c r="E103" s="15">
        <v>77.956808</v>
      </c>
      <c r="F103" s="15">
        <v>77.956808</v>
      </c>
      <c r="G103" s="17"/>
      <c r="H103" s="34">
        <v>29.5581</v>
      </c>
      <c r="I103" s="34">
        <v>20.3388</v>
      </c>
      <c r="J103" s="34">
        <v>1.909908</v>
      </c>
      <c r="K103" s="34">
        <v>0.15</v>
      </c>
      <c r="L103" s="34">
        <v>26</v>
      </c>
      <c r="M103" s="40"/>
      <c r="N103" s="34">
        <v>0</v>
      </c>
      <c r="O103" s="34"/>
      <c r="P103" s="41"/>
      <c r="Q103" s="44"/>
    </row>
    <row r="104" spans="1:17" ht="21" customHeight="1">
      <c r="A104" s="11"/>
      <c r="B104" s="11" t="s">
        <v>44</v>
      </c>
      <c r="C104" s="11"/>
      <c r="D104" s="16" t="s">
        <v>136</v>
      </c>
      <c r="E104" s="15">
        <v>113.66431</v>
      </c>
      <c r="F104" s="15">
        <v>113.66431</v>
      </c>
      <c r="G104" s="16">
        <v>0</v>
      </c>
      <c r="H104" s="15">
        <v>38.08125</v>
      </c>
      <c r="I104" s="15">
        <v>28.224</v>
      </c>
      <c r="J104" s="15">
        <v>2.55906</v>
      </c>
      <c r="K104" s="15">
        <v>7.8</v>
      </c>
      <c r="L104" s="15">
        <v>37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</row>
    <row r="105" spans="1:17" ht="21" customHeight="1">
      <c r="A105" s="11"/>
      <c r="B105" s="11"/>
      <c r="C105" s="11" t="s">
        <v>35</v>
      </c>
      <c r="D105" s="15" t="s">
        <v>46</v>
      </c>
      <c r="E105" s="10">
        <v>80.66431</v>
      </c>
      <c r="F105" s="10">
        <v>80.66431</v>
      </c>
      <c r="G105" s="10">
        <v>0</v>
      </c>
      <c r="H105" s="10">
        <v>38.08125</v>
      </c>
      <c r="I105" s="10">
        <v>28.224</v>
      </c>
      <c r="J105" s="10">
        <v>2.55906</v>
      </c>
      <c r="K105" s="10">
        <v>7.8</v>
      </c>
      <c r="L105" s="10">
        <v>4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</row>
    <row r="106" spans="1:17" ht="21" customHeight="1">
      <c r="A106" s="11"/>
      <c r="B106" s="11"/>
      <c r="C106" s="11" t="s">
        <v>42</v>
      </c>
      <c r="D106" s="15" t="s">
        <v>137</v>
      </c>
      <c r="E106" s="10">
        <v>12</v>
      </c>
      <c r="F106" s="10">
        <v>12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12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</row>
    <row r="107" spans="1:17" ht="24.75" customHeight="1">
      <c r="A107" s="11"/>
      <c r="B107" s="11"/>
      <c r="C107" s="11" t="s">
        <v>38</v>
      </c>
      <c r="D107" s="16" t="s">
        <v>138</v>
      </c>
      <c r="E107" s="15">
        <v>21</v>
      </c>
      <c r="F107" s="15">
        <v>21</v>
      </c>
      <c r="G107" s="17"/>
      <c r="H107" s="19"/>
      <c r="I107" s="19"/>
      <c r="J107" s="19"/>
      <c r="K107" s="19"/>
      <c r="L107" s="19">
        <v>21</v>
      </c>
      <c r="M107" s="19"/>
      <c r="N107" s="19"/>
      <c r="O107" s="19"/>
      <c r="P107" s="19"/>
      <c r="Q107" s="19"/>
    </row>
    <row r="108" spans="1:17" ht="21" customHeight="1">
      <c r="A108" s="11"/>
      <c r="B108" s="11" t="s">
        <v>49</v>
      </c>
      <c r="C108" s="11"/>
      <c r="D108" s="16" t="s">
        <v>139</v>
      </c>
      <c r="E108" s="15">
        <v>588.569750582583</v>
      </c>
      <c r="F108" s="15">
        <v>588.569750582583</v>
      </c>
      <c r="G108" s="16">
        <v>0</v>
      </c>
      <c r="H108" s="15">
        <v>289.349082582583</v>
      </c>
      <c r="I108" s="15">
        <v>218.912</v>
      </c>
      <c r="J108" s="15">
        <v>20.058668</v>
      </c>
      <c r="K108" s="15">
        <v>58.75</v>
      </c>
      <c r="L108" s="15">
        <v>0</v>
      </c>
      <c r="M108" s="15">
        <v>0</v>
      </c>
      <c r="N108" s="15">
        <v>1.5</v>
      </c>
      <c r="O108" s="15">
        <v>0</v>
      </c>
      <c r="P108" s="15">
        <v>0</v>
      </c>
      <c r="Q108" s="15">
        <v>0</v>
      </c>
    </row>
    <row r="109" spans="1:17" ht="21" customHeight="1">
      <c r="A109" s="11"/>
      <c r="B109" s="11"/>
      <c r="C109" s="11" t="s">
        <v>35</v>
      </c>
      <c r="D109" s="15" t="s">
        <v>46</v>
      </c>
      <c r="E109" s="10">
        <v>588.569750582583</v>
      </c>
      <c r="F109" s="10">
        <v>588.569750582583</v>
      </c>
      <c r="G109" s="10">
        <v>0</v>
      </c>
      <c r="H109" s="10">
        <v>289.349082582583</v>
      </c>
      <c r="I109" s="10">
        <v>218.912</v>
      </c>
      <c r="J109" s="10">
        <v>20.058668</v>
      </c>
      <c r="K109" s="10">
        <v>58.75</v>
      </c>
      <c r="L109" s="10">
        <v>0</v>
      </c>
      <c r="M109" s="10">
        <v>0</v>
      </c>
      <c r="N109" s="10">
        <v>1.5</v>
      </c>
      <c r="O109" s="10">
        <v>0</v>
      </c>
      <c r="P109" s="10">
        <v>0</v>
      </c>
      <c r="Q109" s="10">
        <v>0</v>
      </c>
    </row>
    <row r="110" spans="1:17" s="1" customFormat="1" ht="21" customHeight="1">
      <c r="A110" s="13" t="s">
        <v>140</v>
      </c>
      <c r="B110" s="13"/>
      <c r="C110" s="13"/>
      <c r="D110" s="14" t="s">
        <v>141</v>
      </c>
      <c r="E110" s="15">
        <f aca="true" t="shared" si="7" ref="E110:Q110">E111+E114+E118+E123+E126+E128+E131+E136+E140+E142+E145+E148+E150</f>
        <v>8562.71041079426</v>
      </c>
      <c r="F110" s="15">
        <f t="shared" si="7"/>
        <v>7735.31041079426</v>
      </c>
      <c r="G110" s="16">
        <f t="shared" si="7"/>
        <v>827.4</v>
      </c>
      <c r="H110" s="15">
        <f t="shared" si="7"/>
        <v>789.4380378748147</v>
      </c>
      <c r="I110" s="15">
        <f t="shared" si="7"/>
        <v>564.5668</v>
      </c>
      <c r="J110" s="15">
        <f t="shared" si="7"/>
        <v>52.155572919444324</v>
      </c>
      <c r="K110" s="15">
        <f t="shared" si="7"/>
        <v>127.19999999999999</v>
      </c>
      <c r="L110" s="15">
        <f t="shared" si="7"/>
        <v>3901.5499999999997</v>
      </c>
      <c r="M110" s="15">
        <f t="shared" si="7"/>
        <v>2612.5</v>
      </c>
      <c r="N110" s="15">
        <f t="shared" si="7"/>
        <v>221.29999999999998</v>
      </c>
      <c r="O110" s="15">
        <f t="shared" si="7"/>
        <v>0</v>
      </c>
      <c r="P110" s="15">
        <f t="shared" si="7"/>
        <v>94</v>
      </c>
      <c r="Q110" s="15">
        <f t="shared" si="7"/>
        <v>200</v>
      </c>
    </row>
    <row r="111" spans="1:17" ht="21" customHeight="1">
      <c r="A111" s="11"/>
      <c r="B111" s="11" t="s">
        <v>35</v>
      </c>
      <c r="C111" s="11"/>
      <c r="D111" s="16" t="s">
        <v>142</v>
      </c>
      <c r="E111" s="15">
        <v>1728.768825769869</v>
      </c>
      <c r="F111" s="15">
        <v>1691.3688257698689</v>
      </c>
      <c r="G111" s="16">
        <v>37.4</v>
      </c>
      <c r="H111" s="15">
        <v>515.5981610455464</v>
      </c>
      <c r="I111" s="15">
        <v>361.9828</v>
      </c>
      <c r="J111" s="15">
        <v>33.38786472432237</v>
      </c>
      <c r="K111" s="15">
        <v>88.3</v>
      </c>
      <c r="L111" s="15">
        <v>729</v>
      </c>
      <c r="M111" s="15">
        <v>0</v>
      </c>
      <c r="N111" s="15">
        <v>0.5</v>
      </c>
      <c r="O111" s="15">
        <v>0</v>
      </c>
      <c r="P111" s="15">
        <v>0</v>
      </c>
      <c r="Q111" s="15">
        <v>0</v>
      </c>
    </row>
    <row r="112" spans="1:17" ht="21" customHeight="1">
      <c r="A112" s="11"/>
      <c r="B112" s="11"/>
      <c r="C112" s="11" t="s">
        <v>35</v>
      </c>
      <c r="D112" s="15" t="s">
        <v>46</v>
      </c>
      <c r="E112" s="10">
        <v>418.8086306896548</v>
      </c>
      <c r="F112" s="10">
        <v>418.8086306896548</v>
      </c>
      <c r="G112" s="10">
        <v>0</v>
      </c>
      <c r="H112" s="10">
        <v>205.144789655172</v>
      </c>
      <c r="I112" s="10">
        <v>133.224</v>
      </c>
      <c r="J112" s="10">
        <v>13.2398410344828</v>
      </c>
      <c r="K112" s="10">
        <v>31.7</v>
      </c>
      <c r="L112" s="10">
        <v>35</v>
      </c>
      <c r="M112" s="10">
        <v>0</v>
      </c>
      <c r="N112" s="10">
        <v>0.5</v>
      </c>
      <c r="O112" s="10">
        <v>0</v>
      </c>
      <c r="P112" s="10">
        <v>0</v>
      </c>
      <c r="Q112" s="10">
        <v>0</v>
      </c>
    </row>
    <row r="113" spans="1:17" ht="21" customHeight="1">
      <c r="A113" s="11"/>
      <c r="B113" s="11"/>
      <c r="C113" s="11" t="s">
        <v>117</v>
      </c>
      <c r="D113" s="15" t="s">
        <v>143</v>
      </c>
      <c r="E113" s="10">
        <v>1309.9601950802141</v>
      </c>
      <c r="F113" s="10">
        <v>1272.560195080214</v>
      </c>
      <c r="G113" s="10">
        <v>37.4</v>
      </c>
      <c r="H113" s="10">
        <v>310.4533713903744</v>
      </c>
      <c r="I113" s="10">
        <v>228.75879999999998</v>
      </c>
      <c r="J113" s="10">
        <v>20.14802368983957</v>
      </c>
      <c r="K113" s="10">
        <v>56.6</v>
      </c>
      <c r="L113" s="10">
        <v>694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</row>
    <row r="114" spans="1:17" ht="21" customHeight="1">
      <c r="A114" s="11"/>
      <c r="B114" s="11" t="s">
        <v>40</v>
      </c>
      <c r="C114" s="11"/>
      <c r="D114" s="16" t="s">
        <v>144</v>
      </c>
      <c r="E114" s="15">
        <v>825.4677890243902</v>
      </c>
      <c r="F114" s="15">
        <v>347.0677890243902</v>
      </c>
      <c r="G114" s="16">
        <v>478.4</v>
      </c>
      <c r="H114" s="15">
        <v>63.7117768292683</v>
      </c>
      <c r="I114" s="15">
        <v>44.616</v>
      </c>
      <c r="J114" s="15">
        <v>4.19001219512195</v>
      </c>
      <c r="K114" s="15">
        <v>17.650000000000002</v>
      </c>
      <c r="L114" s="15">
        <v>679.5999999999999</v>
      </c>
      <c r="M114" s="15">
        <v>12.5</v>
      </c>
      <c r="N114" s="15">
        <v>3.2</v>
      </c>
      <c r="O114" s="15">
        <v>0</v>
      </c>
      <c r="P114" s="15">
        <v>0</v>
      </c>
      <c r="Q114" s="15">
        <v>0</v>
      </c>
    </row>
    <row r="115" spans="1:17" ht="21" customHeight="1">
      <c r="A115" s="11"/>
      <c r="B115" s="11"/>
      <c r="C115" s="11" t="s">
        <v>35</v>
      </c>
      <c r="D115" s="15" t="s">
        <v>46</v>
      </c>
      <c r="E115" s="10">
        <v>345.8677890243902</v>
      </c>
      <c r="F115" s="10">
        <v>345.8677890243902</v>
      </c>
      <c r="G115" s="10">
        <v>0</v>
      </c>
      <c r="H115" s="10">
        <v>63.7117768292683</v>
      </c>
      <c r="I115" s="10">
        <v>44.616</v>
      </c>
      <c r="J115" s="10">
        <v>4.19001219512195</v>
      </c>
      <c r="K115" s="10">
        <v>17.650000000000002</v>
      </c>
      <c r="L115" s="10">
        <v>200</v>
      </c>
      <c r="M115" s="10">
        <v>12.5</v>
      </c>
      <c r="N115" s="10">
        <v>3.2</v>
      </c>
      <c r="O115" s="10">
        <v>0</v>
      </c>
      <c r="P115" s="10">
        <v>0</v>
      </c>
      <c r="Q115" s="10">
        <v>0</v>
      </c>
    </row>
    <row r="116" spans="1:17" ht="21" customHeight="1">
      <c r="A116" s="11"/>
      <c r="B116" s="11"/>
      <c r="C116" s="11" t="s">
        <v>42</v>
      </c>
      <c r="D116" s="15" t="s">
        <v>145</v>
      </c>
      <c r="E116" s="10">
        <v>1.2</v>
      </c>
      <c r="F116" s="10">
        <v>1.2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1.2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</row>
    <row r="117" spans="1:17" ht="21" customHeight="1">
      <c r="A117" s="11"/>
      <c r="B117" s="11"/>
      <c r="C117" s="11" t="s">
        <v>38</v>
      </c>
      <c r="D117" s="15" t="s">
        <v>146</v>
      </c>
      <c r="E117" s="10">
        <v>478.4</v>
      </c>
      <c r="F117" s="10">
        <v>0</v>
      </c>
      <c r="G117" s="10">
        <v>478.4</v>
      </c>
      <c r="H117" s="10">
        <v>0</v>
      </c>
      <c r="I117" s="10">
        <v>0</v>
      </c>
      <c r="J117" s="10">
        <v>0</v>
      </c>
      <c r="K117" s="10">
        <v>0</v>
      </c>
      <c r="L117" s="10">
        <v>478.4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</row>
    <row r="118" spans="1:17" ht="21" customHeight="1">
      <c r="A118" s="11"/>
      <c r="B118" s="11" t="s">
        <v>44</v>
      </c>
      <c r="C118" s="11"/>
      <c r="D118" s="16" t="s">
        <v>147</v>
      </c>
      <c r="E118" s="15">
        <v>720</v>
      </c>
      <c r="F118" s="15">
        <v>720</v>
      </c>
      <c r="G118" s="16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720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</row>
    <row r="119" spans="1:17" ht="23.25" customHeight="1">
      <c r="A119" s="11"/>
      <c r="B119" s="11"/>
      <c r="C119" s="11" t="s">
        <v>35</v>
      </c>
      <c r="D119" s="16" t="s">
        <v>148</v>
      </c>
      <c r="E119" s="15">
        <v>260</v>
      </c>
      <c r="F119" s="15">
        <v>260</v>
      </c>
      <c r="G119" s="16"/>
      <c r="H119" s="15"/>
      <c r="I119" s="15"/>
      <c r="J119" s="15"/>
      <c r="K119" s="15"/>
      <c r="L119" s="15">
        <v>260</v>
      </c>
      <c r="M119" s="15"/>
      <c r="N119" s="15"/>
      <c r="O119" s="15"/>
      <c r="P119" s="15"/>
      <c r="Q119" s="15"/>
    </row>
    <row r="120" spans="1:17" ht="21" customHeight="1">
      <c r="A120" s="11"/>
      <c r="B120" s="11"/>
      <c r="C120" s="11" t="s">
        <v>49</v>
      </c>
      <c r="D120" s="16" t="s">
        <v>149</v>
      </c>
      <c r="E120" s="15">
        <v>161</v>
      </c>
      <c r="F120" s="15">
        <v>161</v>
      </c>
      <c r="G120" s="17"/>
      <c r="H120" s="19"/>
      <c r="I120" s="19"/>
      <c r="J120" s="19"/>
      <c r="K120" s="19"/>
      <c r="L120" s="19">
        <v>161</v>
      </c>
      <c r="M120" s="19"/>
      <c r="N120" s="19"/>
      <c r="O120" s="19"/>
      <c r="P120" s="19"/>
      <c r="Q120" s="19"/>
    </row>
    <row r="121" spans="1:17" ht="21" customHeight="1">
      <c r="A121" s="11"/>
      <c r="B121" s="11"/>
      <c r="C121" s="11" t="s">
        <v>42</v>
      </c>
      <c r="D121" s="16" t="s">
        <v>150</v>
      </c>
      <c r="E121" s="15">
        <v>0</v>
      </c>
      <c r="F121" s="15">
        <v>0</v>
      </c>
      <c r="G121" s="17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22.5">
      <c r="A122" s="11"/>
      <c r="B122" s="11"/>
      <c r="C122" s="11" t="s">
        <v>38</v>
      </c>
      <c r="D122" s="16" t="s">
        <v>151</v>
      </c>
      <c r="E122" s="15">
        <v>299</v>
      </c>
      <c r="F122" s="15">
        <v>299</v>
      </c>
      <c r="G122" s="17"/>
      <c r="H122" s="19"/>
      <c r="I122" s="19"/>
      <c r="J122" s="19"/>
      <c r="K122" s="19"/>
      <c r="L122" s="19">
        <v>299</v>
      </c>
      <c r="M122" s="19"/>
      <c r="N122" s="19"/>
      <c r="O122" s="19"/>
      <c r="P122" s="19"/>
      <c r="Q122" s="19"/>
    </row>
    <row r="123" spans="1:17" ht="21" customHeight="1">
      <c r="A123" s="11"/>
      <c r="B123" s="11" t="s">
        <v>42</v>
      </c>
      <c r="C123" s="11"/>
      <c r="D123" s="16" t="s">
        <v>152</v>
      </c>
      <c r="E123" s="15">
        <v>2600</v>
      </c>
      <c r="F123" s="15">
        <v>2600</v>
      </c>
      <c r="G123" s="16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2600</v>
      </c>
      <c r="N123" s="15">
        <v>0</v>
      </c>
      <c r="O123" s="15">
        <v>0</v>
      </c>
      <c r="P123" s="15">
        <v>0</v>
      </c>
      <c r="Q123" s="15">
        <v>0</v>
      </c>
    </row>
    <row r="124" spans="1:17" ht="24" customHeight="1">
      <c r="A124" s="11"/>
      <c r="B124" s="11"/>
      <c r="C124" s="11" t="s">
        <v>35</v>
      </c>
      <c r="D124" s="16" t="s">
        <v>153</v>
      </c>
      <c r="E124" s="15">
        <v>0</v>
      </c>
      <c r="F124" s="15">
        <v>0</v>
      </c>
      <c r="G124" s="17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25.5" customHeight="1">
      <c r="A125" s="11"/>
      <c r="B125" s="11"/>
      <c r="C125" s="11" t="s">
        <v>40</v>
      </c>
      <c r="D125" s="16" t="s">
        <v>154</v>
      </c>
      <c r="E125" s="15">
        <v>2600</v>
      </c>
      <c r="F125" s="15">
        <v>2600</v>
      </c>
      <c r="G125" s="17"/>
      <c r="H125" s="19"/>
      <c r="I125" s="19"/>
      <c r="J125" s="19"/>
      <c r="K125" s="19"/>
      <c r="L125" s="19"/>
      <c r="M125" s="19">
        <v>2600</v>
      </c>
      <c r="N125" s="19"/>
      <c r="O125" s="19"/>
      <c r="P125" s="19"/>
      <c r="Q125" s="19"/>
    </row>
    <row r="126" spans="1:17" ht="21" customHeight="1">
      <c r="A126" s="11"/>
      <c r="B126" s="11" t="s">
        <v>55</v>
      </c>
      <c r="C126" s="11"/>
      <c r="D126" s="16" t="s">
        <v>155</v>
      </c>
      <c r="E126" s="15">
        <v>20</v>
      </c>
      <c r="F126" s="15">
        <v>20</v>
      </c>
      <c r="G126" s="16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20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</row>
    <row r="127" spans="1:17" ht="21" customHeight="1">
      <c r="A127" s="11"/>
      <c r="B127" s="11"/>
      <c r="C127" s="11" t="s">
        <v>35</v>
      </c>
      <c r="D127" s="16" t="s">
        <v>156</v>
      </c>
      <c r="E127" s="15">
        <v>20</v>
      </c>
      <c r="F127" s="15">
        <v>20</v>
      </c>
      <c r="G127" s="17"/>
      <c r="H127" s="19"/>
      <c r="I127" s="19"/>
      <c r="J127" s="19"/>
      <c r="K127" s="19"/>
      <c r="L127" s="19">
        <v>20</v>
      </c>
      <c r="M127" s="19"/>
      <c r="N127" s="19"/>
      <c r="O127" s="19"/>
      <c r="P127" s="19"/>
      <c r="Q127" s="19"/>
    </row>
    <row r="128" spans="1:17" ht="21" customHeight="1">
      <c r="A128" s="11"/>
      <c r="B128" s="11" t="s">
        <v>52</v>
      </c>
      <c r="C128" s="11"/>
      <c r="D128" s="16" t="s">
        <v>157</v>
      </c>
      <c r="E128" s="15">
        <v>332</v>
      </c>
      <c r="F128" s="15">
        <v>332</v>
      </c>
      <c r="G128" s="16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332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</row>
    <row r="129" spans="1:17" ht="21" customHeight="1">
      <c r="A129" s="11"/>
      <c r="B129" s="11"/>
      <c r="C129" s="11" t="s">
        <v>42</v>
      </c>
      <c r="D129" s="16" t="s">
        <v>158</v>
      </c>
      <c r="E129" s="15">
        <v>30</v>
      </c>
      <c r="F129" s="15">
        <v>30</v>
      </c>
      <c r="G129" s="16"/>
      <c r="H129" s="15"/>
      <c r="I129" s="15"/>
      <c r="J129" s="15"/>
      <c r="K129" s="15"/>
      <c r="L129" s="15">
        <v>30</v>
      </c>
      <c r="M129" s="15"/>
      <c r="N129" s="15"/>
      <c r="O129" s="15"/>
      <c r="P129" s="15"/>
      <c r="Q129" s="15"/>
    </row>
    <row r="130" spans="1:17" ht="34.5" customHeight="1">
      <c r="A130" s="11"/>
      <c r="B130" s="11"/>
      <c r="C130" s="11" t="s">
        <v>47</v>
      </c>
      <c r="D130" s="16" t="s">
        <v>159</v>
      </c>
      <c r="E130" s="15">
        <v>302</v>
      </c>
      <c r="F130" s="15">
        <v>302</v>
      </c>
      <c r="G130" s="17"/>
      <c r="H130" s="19"/>
      <c r="I130" s="19"/>
      <c r="J130" s="19"/>
      <c r="K130" s="19"/>
      <c r="L130" s="19">
        <v>302</v>
      </c>
      <c r="M130" s="19"/>
      <c r="N130" s="19"/>
      <c r="O130" s="19"/>
      <c r="P130" s="19"/>
      <c r="Q130" s="19"/>
    </row>
    <row r="131" spans="1:17" ht="21" customHeight="1">
      <c r="A131" s="11"/>
      <c r="B131" s="11" t="s">
        <v>38</v>
      </c>
      <c r="C131" s="11"/>
      <c r="D131" s="16" t="s">
        <v>160</v>
      </c>
      <c r="E131" s="15">
        <v>1125.8450508</v>
      </c>
      <c r="F131" s="15">
        <v>908.2450508000001</v>
      </c>
      <c r="G131" s="15">
        <v>217.6</v>
      </c>
      <c r="H131" s="15">
        <v>51.69444</v>
      </c>
      <c r="I131" s="15">
        <v>38.532</v>
      </c>
      <c r="J131" s="15">
        <v>3.6186108</v>
      </c>
      <c r="K131" s="15">
        <v>3.8</v>
      </c>
      <c r="L131" s="15">
        <v>810.6</v>
      </c>
      <c r="M131" s="15">
        <v>0</v>
      </c>
      <c r="N131" s="15">
        <v>217.6</v>
      </c>
      <c r="O131" s="15">
        <v>0</v>
      </c>
      <c r="P131" s="15">
        <v>0</v>
      </c>
      <c r="Q131" s="15">
        <v>0</v>
      </c>
    </row>
    <row r="132" spans="1:17" ht="21" customHeight="1">
      <c r="A132" s="11"/>
      <c r="B132" s="11"/>
      <c r="C132" s="11" t="s">
        <v>35</v>
      </c>
      <c r="D132" s="15" t="s">
        <v>161</v>
      </c>
      <c r="E132" s="10">
        <v>817.6</v>
      </c>
      <c r="F132" s="10">
        <v>600</v>
      </c>
      <c r="G132" s="10">
        <v>217.6</v>
      </c>
      <c r="H132" s="10">
        <v>0</v>
      </c>
      <c r="I132" s="10">
        <v>0</v>
      </c>
      <c r="J132" s="10">
        <v>0</v>
      </c>
      <c r="K132" s="10">
        <v>0</v>
      </c>
      <c r="L132" s="10">
        <v>600</v>
      </c>
      <c r="M132" s="10">
        <v>0</v>
      </c>
      <c r="N132" s="10">
        <v>217.6</v>
      </c>
      <c r="O132" s="10">
        <v>0</v>
      </c>
      <c r="P132" s="10">
        <v>0</v>
      </c>
      <c r="Q132" s="10">
        <v>0</v>
      </c>
    </row>
    <row r="133" spans="1:17" ht="21" customHeight="1">
      <c r="A133" s="11"/>
      <c r="B133" s="11"/>
      <c r="C133" s="11" t="s">
        <v>40</v>
      </c>
      <c r="D133" s="15" t="s">
        <v>162</v>
      </c>
      <c r="E133" s="10">
        <v>40.6</v>
      </c>
      <c r="F133" s="10">
        <v>40.6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40.6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</row>
    <row r="134" spans="1:17" ht="21" customHeight="1">
      <c r="A134" s="11"/>
      <c r="B134" s="11"/>
      <c r="C134" s="11" t="s">
        <v>49</v>
      </c>
      <c r="D134" s="15" t="s">
        <v>163</v>
      </c>
      <c r="E134" s="10">
        <v>97.6450508</v>
      </c>
      <c r="F134" s="10">
        <v>97.6450508</v>
      </c>
      <c r="G134" s="10">
        <v>0</v>
      </c>
      <c r="H134" s="10">
        <v>51.69444</v>
      </c>
      <c r="I134" s="10">
        <v>38.532</v>
      </c>
      <c r="J134" s="10">
        <v>3.6186108</v>
      </c>
      <c r="K134" s="10">
        <v>3.8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</row>
    <row r="135" spans="1:17" ht="21" customHeight="1">
      <c r="A135" s="11"/>
      <c r="B135" s="11"/>
      <c r="C135" s="11" t="s">
        <v>42</v>
      </c>
      <c r="D135" s="16" t="s">
        <v>164</v>
      </c>
      <c r="E135" s="15">
        <v>170</v>
      </c>
      <c r="F135" s="15">
        <v>170</v>
      </c>
      <c r="G135" s="17"/>
      <c r="H135" s="19"/>
      <c r="I135" s="19"/>
      <c r="J135" s="19"/>
      <c r="K135" s="19"/>
      <c r="L135" s="19">
        <v>170</v>
      </c>
      <c r="M135" s="19"/>
      <c r="N135" s="19"/>
      <c r="O135" s="19"/>
      <c r="P135" s="19"/>
      <c r="Q135" s="19"/>
    </row>
    <row r="136" spans="1:17" ht="21" customHeight="1">
      <c r="A136" s="11"/>
      <c r="B136" s="11" t="s">
        <v>117</v>
      </c>
      <c r="C136" s="11"/>
      <c r="D136" s="16" t="s">
        <v>165</v>
      </c>
      <c r="E136" s="15">
        <v>175.1137056</v>
      </c>
      <c r="F136" s="15">
        <v>175.1137056</v>
      </c>
      <c r="G136" s="16">
        <v>0</v>
      </c>
      <c r="H136" s="15">
        <v>21.76608</v>
      </c>
      <c r="I136" s="15">
        <v>16.224</v>
      </c>
      <c r="J136" s="15">
        <v>1.5236256</v>
      </c>
      <c r="K136" s="15">
        <v>1.6</v>
      </c>
      <c r="L136" s="15">
        <v>134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</row>
    <row r="137" spans="1:17" ht="35.25" customHeight="1">
      <c r="A137" s="11"/>
      <c r="B137" s="11"/>
      <c r="C137" s="11" t="s">
        <v>35</v>
      </c>
      <c r="D137" s="16" t="s">
        <v>166</v>
      </c>
      <c r="E137" s="15">
        <v>124</v>
      </c>
      <c r="F137" s="15">
        <v>124</v>
      </c>
      <c r="G137" s="17"/>
      <c r="H137" s="19"/>
      <c r="I137" s="19"/>
      <c r="J137" s="19"/>
      <c r="K137" s="19"/>
      <c r="L137" s="19">
        <v>124</v>
      </c>
      <c r="M137" s="19"/>
      <c r="N137" s="19"/>
      <c r="O137" s="19"/>
      <c r="P137" s="19"/>
      <c r="Q137" s="19"/>
    </row>
    <row r="138" spans="1:17" ht="11.25">
      <c r="A138" s="11"/>
      <c r="B138" s="11"/>
      <c r="C138" s="11" t="s">
        <v>40</v>
      </c>
      <c r="D138" s="16" t="s">
        <v>167</v>
      </c>
      <c r="E138" s="15">
        <v>10</v>
      </c>
      <c r="F138" s="15">
        <v>10</v>
      </c>
      <c r="G138" s="17"/>
      <c r="H138" s="19"/>
      <c r="I138" s="19"/>
      <c r="J138" s="19"/>
      <c r="K138" s="19"/>
      <c r="L138" s="19">
        <v>10</v>
      </c>
      <c r="M138" s="19"/>
      <c r="N138" s="19"/>
      <c r="O138" s="19"/>
      <c r="P138" s="19"/>
      <c r="Q138" s="19"/>
    </row>
    <row r="139" spans="1:17" ht="21" customHeight="1">
      <c r="A139" s="11"/>
      <c r="B139" s="11"/>
      <c r="C139" s="11" t="s">
        <v>44</v>
      </c>
      <c r="D139" s="15" t="s">
        <v>168</v>
      </c>
      <c r="E139" s="10">
        <v>41.1137056</v>
      </c>
      <c r="F139" s="10">
        <v>41.1137056</v>
      </c>
      <c r="G139" s="10">
        <v>0</v>
      </c>
      <c r="H139" s="10">
        <v>21.76608</v>
      </c>
      <c r="I139" s="10">
        <v>16.224</v>
      </c>
      <c r="J139" s="10">
        <v>1.5236256</v>
      </c>
      <c r="K139" s="10">
        <v>1.6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</row>
    <row r="140" spans="1:17" ht="21" customHeight="1">
      <c r="A140" s="11"/>
      <c r="B140" s="11" t="s">
        <v>60</v>
      </c>
      <c r="C140" s="11"/>
      <c r="D140" s="16" t="s">
        <v>169</v>
      </c>
      <c r="E140" s="15">
        <v>289.5940356</v>
      </c>
      <c r="F140" s="15">
        <v>195.5940356</v>
      </c>
      <c r="G140" s="16">
        <v>94</v>
      </c>
      <c r="H140" s="15">
        <v>89.78508</v>
      </c>
      <c r="I140" s="15">
        <v>66.92399999999999</v>
      </c>
      <c r="J140" s="15">
        <v>6.2849556</v>
      </c>
      <c r="K140" s="15">
        <v>6.6</v>
      </c>
      <c r="L140" s="15">
        <v>26</v>
      </c>
      <c r="M140" s="15">
        <v>0</v>
      </c>
      <c r="N140" s="15">
        <v>0</v>
      </c>
      <c r="O140" s="15">
        <v>0</v>
      </c>
      <c r="P140" s="15">
        <v>94</v>
      </c>
      <c r="Q140" s="15">
        <v>0</v>
      </c>
    </row>
    <row r="141" spans="1:17" ht="21" customHeight="1">
      <c r="A141" s="11"/>
      <c r="B141" s="11"/>
      <c r="C141" s="11" t="s">
        <v>42</v>
      </c>
      <c r="D141" s="15" t="s">
        <v>170</v>
      </c>
      <c r="E141" s="10">
        <v>289.5940356</v>
      </c>
      <c r="F141" s="10">
        <v>195.5940356</v>
      </c>
      <c r="G141" s="10">
        <v>94</v>
      </c>
      <c r="H141" s="10">
        <v>89.78508</v>
      </c>
      <c r="I141" s="10">
        <v>66.92399999999999</v>
      </c>
      <c r="J141" s="10">
        <v>6.2849556</v>
      </c>
      <c r="K141" s="10">
        <v>6.6</v>
      </c>
      <c r="L141" s="10">
        <v>26</v>
      </c>
      <c r="M141" s="10">
        <v>0</v>
      </c>
      <c r="N141" s="10">
        <v>0</v>
      </c>
      <c r="O141" s="10">
        <v>0</v>
      </c>
      <c r="P141" s="10">
        <v>94</v>
      </c>
      <c r="Q141" s="10">
        <v>0</v>
      </c>
    </row>
    <row r="142" spans="1:17" ht="21" customHeight="1">
      <c r="A142" s="11"/>
      <c r="B142" s="11" t="s">
        <v>63</v>
      </c>
      <c r="C142" s="11"/>
      <c r="D142" s="16" t="s">
        <v>171</v>
      </c>
      <c r="E142" s="15">
        <v>415.571004</v>
      </c>
      <c r="F142" s="15">
        <v>415.571004</v>
      </c>
      <c r="G142" s="16">
        <v>0</v>
      </c>
      <c r="H142" s="15">
        <v>46.8825</v>
      </c>
      <c r="I142" s="15">
        <v>36.288</v>
      </c>
      <c r="J142" s="15">
        <v>3.150504</v>
      </c>
      <c r="K142" s="15">
        <v>9.25</v>
      </c>
      <c r="L142" s="15">
        <v>120</v>
      </c>
      <c r="M142" s="15">
        <v>0</v>
      </c>
      <c r="N142" s="15">
        <v>0</v>
      </c>
      <c r="O142" s="15">
        <v>0</v>
      </c>
      <c r="P142" s="15">
        <v>0</v>
      </c>
      <c r="Q142" s="15">
        <v>200</v>
      </c>
    </row>
    <row r="143" spans="1:17" ht="21" customHeight="1">
      <c r="A143" s="11"/>
      <c r="B143" s="11"/>
      <c r="C143" s="11" t="s">
        <v>35</v>
      </c>
      <c r="D143" s="15" t="s">
        <v>46</v>
      </c>
      <c r="E143" s="10">
        <v>95.571004</v>
      </c>
      <c r="F143" s="10">
        <v>95.571004</v>
      </c>
      <c r="G143" s="10">
        <v>0</v>
      </c>
      <c r="H143" s="10">
        <v>46.8825</v>
      </c>
      <c r="I143" s="10">
        <v>36.288</v>
      </c>
      <c r="J143" s="10">
        <v>3.150504</v>
      </c>
      <c r="K143" s="10">
        <v>9.25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</row>
    <row r="144" spans="1:17" ht="21" customHeight="1">
      <c r="A144" s="11"/>
      <c r="B144" s="11"/>
      <c r="C144" s="11" t="s">
        <v>47</v>
      </c>
      <c r="D144" s="15" t="s">
        <v>172</v>
      </c>
      <c r="E144" s="10">
        <v>320</v>
      </c>
      <c r="F144" s="10">
        <v>320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120</v>
      </c>
      <c r="M144" s="10">
        <v>0</v>
      </c>
      <c r="N144" s="10">
        <v>0</v>
      </c>
      <c r="O144" s="10">
        <v>0</v>
      </c>
      <c r="P144" s="10">
        <v>0</v>
      </c>
      <c r="Q144" s="10">
        <v>200</v>
      </c>
    </row>
    <row r="145" spans="1:17" ht="21" customHeight="1">
      <c r="A145" s="11"/>
      <c r="B145" s="11" t="s">
        <v>173</v>
      </c>
      <c r="C145" s="11"/>
      <c r="D145" s="16" t="s">
        <v>174</v>
      </c>
      <c r="E145" s="15">
        <v>150</v>
      </c>
      <c r="F145" s="15">
        <v>150</v>
      </c>
      <c r="G145" s="16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150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</row>
    <row r="146" spans="1:17" ht="21" customHeight="1">
      <c r="A146" s="11"/>
      <c r="B146" s="11"/>
      <c r="C146" s="11" t="s">
        <v>35</v>
      </c>
      <c r="D146" s="16" t="s">
        <v>175</v>
      </c>
      <c r="E146" s="15">
        <v>50</v>
      </c>
      <c r="F146" s="15">
        <v>50</v>
      </c>
      <c r="G146" s="17"/>
      <c r="H146" s="19"/>
      <c r="I146" s="19"/>
      <c r="J146" s="19"/>
      <c r="K146" s="19"/>
      <c r="L146" s="19">
        <v>50</v>
      </c>
      <c r="M146" s="19"/>
      <c r="N146" s="19"/>
      <c r="O146" s="19"/>
      <c r="P146" s="19"/>
      <c r="Q146" s="19"/>
    </row>
    <row r="147" spans="1:17" ht="21" customHeight="1">
      <c r="A147" s="11"/>
      <c r="B147" s="11"/>
      <c r="C147" s="11" t="s">
        <v>40</v>
      </c>
      <c r="D147" s="16" t="s">
        <v>176</v>
      </c>
      <c r="E147" s="15">
        <v>100</v>
      </c>
      <c r="F147" s="15">
        <v>100</v>
      </c>
      <c r="G147" s="17"/>
      <c r="H147" s="19"/>
      <c r="I147" s="19"/>
      <c r="J147" s="19"/>
      <c r="K147" s="19"/>
      <c r="L147" s="19">
        <v>100</v>
      </c>
      <c r="M147" s="19"/>
      <c r="N147" s="19"/>
      <c r="O147" s="19"/>
      <c r="P147" s="19"/>
      <c r="Q147" s="19"/>
    </row>
    <row r="148" spans="1:17" ht="21" customHeight="1">
      <c r="A148" s="11"/>
      <c r="B148" s="11" t="s">
        <v>177</v>
      </c>
      <c r="C148" s="11"/>
      <c r="D148" s="16" t="s">
        <v>178</v>
      </c>
      <c r="E148" s="15">
        <v>100</v>
      </c>
      <c r="F148" s="15">
        <v>100</v>
      </c>
      <c r="G148" s="16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100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</row>
    <row r="149" spans="1:17" ht="21" customHeight="1">
      <c r="A149" s="11"/>
      <c r="B149" s="11"/>
      <c r="C149" s="11" t="s">
        <v>40</v>
      </c>
      <c r="D149" s="16" t="s">
        <v>179</v>
      </c>
      <c r="E149" s="15">
        <v>100</v>
      </c>
      <c r="F149" s="15">
        <v>100</v>
      </c>
      <c r="G149" s="16"/>
      <c r="H149" s="15"/>
      <c r="I149" s="15"/>
      <c r="J149" s="15"/>
      <c r="K149" s="15"/>
      <c r="L149" s="15">
        <v>100</v>
      </c>
      <c r="M149" s="15"/>
      <c r="N149" s="15"/>
      <c r="O149" s="15"/>
      <c r="P149" s="15"/>
      <c r="Q149" s="15"/>
    </row>
    <row r="150" spans="1:17" ht="21" customHeight="1">
      <c r="A150" s="11"/>
      <c r="B150" s="11" t="s">
        <v>180</v>
      </c>
      <c r="C150" s="11"/>
      <c r="D150" s="16" t="s">
        <v>181</v>
      </c>
      <c r="E150" s="15">
        <v>80.35</v>
      </c>
      <c r="F150" s="15">
        <v>80.35</v>
      </c>
      <c r="G150" s="16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80.35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</row>
    <row r="151" spans="1:17" ht="21" customHeight="1">
      <c r="A151" s="11"/>
      <c r="B151" s="11"/>
      <c r="C151" s="11" t="s">
        <v>35</v>
      </c>
      <c r="D151" s="15" t="s">
        <v>182</v>
      </c>
      <c r="E151" s="10">
        <v>9.35</v>
      </c>
      <c r="F151" s="10">
        <v>9.35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9.35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</row>
    <row r="152" spans="1:17" ht="27" customHeight="1">
      <c r="A152" s="11"/>
      <c r="B152" s="11"/>
      <c r="C152" s="11" t="s">
        <v>40</v>
      </c>
      <c r="D152" s="16" t="s">
        <v>183</v>
      </c>
      <c r="E152" s="15">
        <v>71</v>
      </c>
      <c r="F152" s="15">
        <v>71</v>
      </c>
      <c r="G152" s="17"/>
      <c r="H152" s="19"/>
      <c r="I152" s="19"/>
      <c r="J152" s="19"/>
      <c r="K152" s="19"/>
      <c r="L152" s="19">
        <v>71</v>
      </c>
      <c r="M152" s="19"/>
      <c r="N152" s="19"/>
      <c r="O152" s="19"/>
      <c r="P152" s="19"/>
      <c r="Q152" s="19"/>
    </row>
    <row r="153" spans="1:17" s="1" customFormat="1" ht="21" customHeight="1">
      <c r="A153" s="13" t="s">
        <v>184</v>
      </c>
      <c r="B153" s="13"/>
      <c r="C153" s="13"/>
      <c r="D153" s="14" t="s">
        <v>185</v>
      </c>
      <c r="E153" s="15">
        <f aca="true" t="shared" si="8" ref="E153:Q153">E154+E156+E161+E163+E169+E176+E179+E181</f>
        <v>8322.474093103448</v>
      </c>
      <c r="F153" s="15">
        <f t="shared" si="8"/>
        <v>8227.574093103449</v>
      </c>
      <c r="G153" s="16">
        <f t="shared" si="8"/>
        <v>94.9</v>
      </c>
      <c r="H153" s="15">
        <f t="shared" si="8"/>
        <v>800.6103852873567</v>
      </c>
      <c r="I153" s="15">
        <f t="shared" si="8"/>
        <v>578.5160000000001</v>
      </c>
      <c r="J153" s="15">
        <f t="shared" si="8"/>
        <v>844.9285376827587</v>
      </c>
      <c r="K153" s="15">
        <f t="shared" si="8"/>
        <v>64.9</v>
      </c>
      <c r="L153" s="15">
        <f t="shared" si="8"/>
        <v>5126</v>
      </c>
      <c r="M153" s="15">
        <f t="shared" si="8"/>
        <v>168.79999999999998</v>
      </c>
      <c r="N153" s="15">
        <f t="shared" si="8"/>
        <v>10.7</v>
      </c>
      <c r="O153" s="15">
        <f t="shared" si="8"/>
        <v>0</v>
      </c>
      <c r="P153" s="15">
        <f t="shared" si="8"/>
        <v>128</v>
      </c>
      <c r="Q153" s="15">
        <f t="shared" si="8"/>
        <v>600</v>
      </c>
    </row>
    <row r="154" spans="1:17" ht="21" customHeight="1">
      <c r="A154" s="11"/>
      <c r="B154" s="11" t="s">
        <v>35</v>
      </c>
      <c r="C154" s="11"/>
      <c r="D154" s="16" t="s">
        <v>186</v>
      </c>
      <c r="E154" s="15">
        <v>858.1871371034487</v>
      </c>
      <c r="F154" s="15">
        <v>858.1871371034487</v>
      </c>
      <c r="G154" s="16">
        <v>0</v>
      </c>
      <c r="H154" s="15">
        <v>284.10295862069</v>
      </c>
      <c r="I154" s="15">
        <v>207.1116</v>
      </c>
      <c r="J154" s="15">
        <v>19.42257848275862</v>
      </c>
      <c r="K154" s="15">
        <v>28.85</v>
      </c>
      <c r="L154" s="15">
        <v>307</v>
      </c>
      <c r="M154" s="15">
        <v>0</v>
      </c>
      <c r="N154" s="15">
        <v>10.7</v>
      </c>
      <c r="O154" s="15">
        <v>0</v>
      </c>
      <c r="P154" s="15">
        <v>1</v>
      </c>
      <c r="Q154" s="15">
        <v>0</v>
      </c>
    </row>
    <row r="155" spans="1:17" ht="21" customHeight="1">
      <c r="A155" s="11"/>
      <c r="B155" s="11"/>
      <c r="C155" s="11" t="s">
        <v>35</v>
      </c>
      <c r="D155" s="15" t="s">
        <v>46</v>
      </c>
      <c r="E155" s="10">
        <v>858.1871371034487</v>
      </c>
      <c r="F155" s="10">
        <v>858.1871371034487</v>
      </c>
      <c r="G155" s="10">
        <v>0</v>
      </c>
      <c r="H155" s="10">
        <v>284.10295862069</v>
      </c>
      <c r="I155" s="10">
        <v>207.1116</v>
      </c>
      <c r="J155" s="10">
        <v>19.42257848275862</v>
      </c>
      <c r="K155" s="10">
        <v>28.85</v>
      </c>
      <c r="L155" s="10">
        <v>307</v>
      </c>
      <c r="M155" s="10">
        <v>0</v>
      </c>
      <c r="N155" s="10">
        <v>10.7</v>
      </c>
      <c r="O155" s="10">
        <v>0</v>
      </c>
      <c r="P155" s="10">
        <v>1</v>
      </c>
      <c r="Q155" s="10">
        <v>0</v>
      </c>
    </row>
    <row r="156" spans="1:17" ht="21" customHeight="1">
      <c r="A156" s="11"/>
      <c r="B156" s="11" t="s">
        <v>40</v>
      </c>
      <c r="C156" s="11"/>
      <c r="D156" s="16" t="s">
        <v>187</v>
      </c>
      <c r="E156" s="15">
        <v>888.5</v>
      </c>
      <c r="F156" s="15">
        <v>888.5</v>
      </c>
      <c r="G156" s="16">
        <v>0</v>
      </c>
      <c r="H156" s="15">
        <v>98.28</v>
      </c>
      <c r="I156" s="15">
        <v>79.092</v>
      </c>
      <c r="J156" s="15">
        <v>6.8796</v>
      </c>
      <c r="K156" s="15">
        <v>1.65</v>
      </c>
      <c r="L156" s="15">
        <v>410</v>
      </c>
      <c r="M156" s="15">
        <v>165.6</v>
      </c>
      <c r="N156" s="15">
        <v>0</v>
      </c>
      <c r="O156" s="15">
        <v>0</v>
      </c>
      <c r="P156" s="15">
        <v>127</v>
      </c>
      <c r="Q156" s="15">
        <v>0</v>
      </c>
    </row>
    <row r="157" spans="1:17" ht="21" customHeight="1">
      <c r="A157" s="11"/>
      <c r="B157" s="11"/>
      <c r="C157" s="11" t="s">
        <v>35</v>
      </c>
      <c r="D157" s="15" t="s">
        <v>188</v>
      </c>
      <c r="E157" s="10">
        <v>382.65160000000003</v>
      </c>
      <c r="F157" s="10">
        <v>382.65160000000003</v>
      </c>
      <c r="G157" s="10">
        <v>0</v>
      </c>
      <c r="H157" s="10">
        <v>98.28</v>
      </c>
      <c r="I157" s="10">
        <v>79.092</v>
      </c>
      <c r="J157" s="10">
        <v>6.8796</v>
      </c>
      <c r="K157" s="10">
        <v>0.8</v>
      </c>
      <c r="L157" s="10">
        <v>15</v>
      </c>
      <c r="M157" s="10">
        <v>117.6</v>
      </c>
      <c r="N157" s="10">
        <v>0</v>
      </c>
      <c r="O157" s="10">
        <v>0</v>
      </c>
      <c r="P157" s="10">
        <v>65</v>
      </c>
      <c r="Q157" s="10">
        <v>0</v>
      </c>
    </row>
    <row r="158" spans="1:17" ht="21" customHeight="1">
      <c r="A158" s="11"/>
      <c r="B158" s="11"/>
      <c r="C158" s="11" t="s">
        <v>40</v>
      </c>
      <c r="D158" s="15" t="s">
        <v>189</v>
      </c>
      <c r="E158" s="10">
        <v>106</v>
      </c>
      <c r="F158" s="10">
        <v>106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26</v>
      </c>
      <c r="M158" s="10">
        <v>48</v>
      </c>
      <c r="N158" s="10">
        <v>0</v>
      </c>
      <c r="O158" s="10">
        <v>0</v>
      </c>
      <c r="P158" s="10">
        <v>32</v>
      </c>
      <c r="Q158" s="10">
        <v>0</v>
      </c>
    </row>
    <row r="159" spans="1:17" ht="21" customHeight="1">
      <c r="A159" s="11"/>
      <c r="B159" s="11"/>
      <c r="C159" s="11" t="s">
        <v>42</v>
      </c>
      <c r="D159" s="15" t="s">
        <v>190</v>
      </c>
      <c r="E159" s="10">
        <v>10</v>
      </c>
      <c r="F159" s="10">
        <v>10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10</v>
      </c>
      <c r="Q159" s="10">
        <v>0</v>
      </c>
    </row>
    <row r="160" spans="1:17" ht="21" customHeight="1">
      <c r="A160" s="11"/>
      <c r="B160" s="11"/>
      <c r="C160" s="11" t="s">
        <v>47</v>
      </c>
      <c r="D160" s="15" t="s">
        <v>191</v>
      </c>
      <c r="E160" s="10">
        <v>389.85</v>
      </c>
      <c r="F160" s="10">
        <v>389.85</v>
      </c>
      <c r="G160" s="10">
        <v>0</v>
      </c>
      <c r="H160" s="10">
        <v>0</v>
      </c>
      <c r="I160" s="10">
        <v>0</v>
      </c>
      <c r="J160" s="10">
        <v>0</v>
      </c>
      <c r="K160" s="10">
        <v>0.85</v>
      </c>
      <c r="L160" s="10">
        <v>369</v>
      </c>
      <c r="M160" s="10">
        <v>0</v>
      </c>
      <c r="N160" s="10">
        <v>0</v>
      </c>
      <c r="O160" s="10">
        <v>0</v>
      </c>
      <c r="P160" s="10">
        <v>20</v>
      </c>
      <c r="Q160" s="10">
        <v>0</v>
      </c>
    </row>
    <row r="161" spans="1:17" ht="21" customHeight="1">
      <c r="A161" s="11"/>
      <c r="B161" s="11" t="s">
        <v>44</v>
      </c>
      <c r="C161" s="11"/>
      <c r="D161" s="16" t="s">
        <v>192</v>
      </c>
      <c r="E161" s="15">
        <v>98</v>
      </c>
      <c r="F161" s="15">
        <v>98</v>
      </c>
      <c r="G161" s="16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98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</row>
    <row r="162" spans="1:17" ht="21" customHeight="1">
      <c r="A162" s="11"/>
      <c r="B162" s="11"/>
      <c r="C162" s="11" t="s">
        <v>40</v>
      </c>
      <c r="D162" s="15" t="s">
        <v>193</v>
      </c>
      <c r="E162" s="10">
        <v>98</v>
      </c>
      <c r="F162" s="10">
        <v>98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98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</row>
    <row r="163" spans="1:17" ht="21" customHeight="1">
      <c r="A163" s="11"/>
      <c r="B163" s="11" t="s">
        <v>49</v>
      </c>
      <c r="C163" s="11"/>
      <c r="D163" s="16" t="s">
        <v>194</v>
      </c>
      <c r="E163" s="15">
        <v>1126.986956</v>
      </c>
      <c r="F163" s="15">
        <v>1126.986956</v>
      </c>
      <c r="G163" s="16">
        <v>0</v>
      </c>
      <c r="H163" s="15">
        <v>181.81199999999998</v>
      </c>
      <c r="I163" s="15">
        <v>115.70439999999999</v>
      </c>
      <c r="J163" s="15">
        <v>12.470555999999998</v>
      </c>
      <c r="K163" s="15">
        <v>1.7999999999999998</v>
      </c>
      <c r="L163" s="15">
        <v>812</v>
      </c>
      <c r="M163" s="15">
        <v>3.2</v>
      </c>
      <c r="N163" s="15">
        <v>0</v>
      </c>
      <c r="O163" s="15">
        <v>0</v>
      </c>
      <c r="P163" s="15">
        <v>0</v>
      </c>
      <c r="Q163" s="15">
        <v>0</v>
      </c>
    </row>
    <row r="164" spans="1:17" ht="21" customHeight="1">
      <c r="A164" s="11"/>
      <c r="B164" s="11"/>
      <c r="C164" s="11" t="s">
        <v>35</v>
      </c>
      <c r="D164" s="15" t="s">
        <v>195</v>
      </c>
      <c r="E164" s="10">
        <v>148.331676</v>
      </c>
      <c r="F164" s="10">
        <v>148.331676</v>
      </c>
      <c r="G164" s="10">
        <v>0</v>
      </c>
      <c r="H164" s="10">
        <v>79.7268</v>
      </c>
      <c r="I164" s="10">
        <v>61.074</v>
      </c>
      <c r="J164" s="10">
        <v>5.580876</v>
      </c>
      <c r="K164" s="10">
        <v>1.15</v>
      </c>
      <c r="L164" s="10">
        <v>0</v>
      </c>
      <c r="M164" s="10">
        <v>0.8</v>
      </c>
      <c r="N164" s="10">
        <v>0</v>
      </c>
      <c r="O164" s="10">
        <v>0</v>
      </c>
      <c r="P164" s="10">
        <v>0</v>
      </c>
      <c r="Q164" s="10">
        <v>0</v>
      </c>
    </row>
    <row r="165" spans="1:17" ht="21" customHeight="1">
      <c r="A165" s="11"/>
      <c r="B165" s="11"/>
      <c r="C165" s="11" t="s">
        <v>40</v>
      </c>
      <c r="D165" s="15" t="s">
        <v>196</v>
      </c>
      <c r="E165" s="10">
        <v>127.90140799999999</v>
      </c>
      <c r="F165" s="10">
        <v>127.90140799999999</v>
      </c>
      <c r="G165" s="10">
        <v>0</v>
      </c>
      <c r="H165" s="10">
        <v>47.5956</v>
      </c>
      <c r="I165" s="10">
        <v>28.2304</v>
      </c>
      <c r="J165" s="10">
        <v>3.075408</v>
      </c>
      <c r="K165" s="10">
        <v>0</v>
      </c>
      <c r="L165" s="10">
        <v>49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</row>
    <row r="166" spans="1:17" ht="21" customHeight="1">
      <c r="A166" s="11"/>
      <c r="B166" s="11"/>
      <c r="C166" s="11" t="s">
        <v>44</v>
      </c>
      <c r="D166" s="15" t="s">
        <v>197</v>
      </c>
      <c r="E166" s="10">
        <v>107.75387200000002</v>
      </c>
      <c r="F166" s="10">
        <v>107.75387200000002</v>
      </c>
      <c r="G166" s="10">
        <v>0</v>
      </c>
      <c r="H166" s="10">
        <v>54.4896</v>
      </c>
      <c r="I166" s="10">
        <v>26.4</v>
      </c>
      <c r="J166" s="10">
        <v>3.814272</v>
      </c>
      <c r="K166" s="10">
        <v>0.65</v>
      </c>
      <c r="L166" s="10">
        <v>20</v>
      </c>
      <c r="M166" s="10">
        <v>2.4</v>
      </c>
      <c r="N166" s="10">
        <v>0</v>
      </c>
      <c r="O166" s="10">
        <v>0</v>
      </c>
      <c r="P166" s="10">
        <v>0</v>
      </c>
      <c r="Q166" s="10">
        <v>0</v>
      </c>
    </row>
    <row r="167" spans="1:17" ht="21" customHeight="1">
      <c r="A167" s="11"/>
      <c r="B167" s="11"/>
      <c r="C167" s="11" t="s">
        <v>38</v>
      </c>
      <c r="D167" s="15" t="s">
        <v>198</v>
      </c>
      <c r="E167" s="10">
        <v>623</v>
      </c>
      <c r="F167" s="10">
        <v>623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623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</row>
    <row r="168" spans="1:17" ht="21" customHeight="1">
      <c r="A168" s="11"/>
      <c r="B168" s="11"/>
      <c r="C168" s="11" t="s">
        <v>117</v>
      </c>
      <c r="D168" s="15" t="s">
        <v>199</v>
      </c>
      <c r="E168" s="10">
        <v>120</v>
      </c>
      <c r="F168" s="10">
        <v>120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120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</row>
    <row r="169" spans="1:19" ht="21" customHeight="1">
      <c r="A169" s="11"/>
      <c r="B169" s="11" t="s">
        <v>42</v>
      </c>
      <c r="C169" s="11"/>
      <c r="D169" s="16" t="s">
        <v>200</v>
      </c>
      <c r="E169" s="15">
        <v>3774</v>
      </c>
      <c r="F169" s="15">
        <v>3774</v>
      </c>
      <c r="G169" s="16">
        <v>0</v>
      </c>
      <c r="H169" s="15">
        <v>0</v>
      </c>
      <c r="I169" s="15">
        <v>0</v>
      </c>
      <c r="J169" s="15">
        <v>790</v>
      </c>
      <c r="K169" s="15">
        <v>0</v>
      </c>
      <c r="L169" s="15">
        <v>2984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S169" s="2">
        <v>333</v>
      </c>
    </row>
    <row r="170" spans="1:17" ht="24" customHeight="1">
      <c r="A170" s="11"/>
      <c r="B170" s="11"/>
      <c r="C170" s="11" t="s">
        <v>35</v>
      </c>
      <c r="D170" s="16" t="s">
        <v>201</v>
      </c>
      <c r="E170" s="15">
        <v>450</v>
      </c>
      <c r="F170" s="15">
        <v>450</v>
      </c>
      <c r="G170" s="17"/>
      <c r="H170" s="19"/>
      <c r="I170" s="19"/>
      <c r="J170" s="19">
        <v>450</v>
      </c>
      <c r="K170" s="19"/>
      <c r="L170" s="19"/>
      <c r="M170" s="19"/>
      <c r="N170" s="19"/>
      <c r="O170" s="19"/>
      <c r="P170" s="19"/>
      <c r="Q170" s="19"/>
    </row>
    <row r="171" spans="1:17" ht="24" customHeight="1">
      <c r="A171" s="11"/>
      <c r="B171" s="11"/>
      <c r="C171" s="11" t="s">
        <v>40</v>
      </c>
      <c r="D171" s="16" t="s">
        <v>202</v>
      </c>
      <c r="E171" s="15">
        <v>340</v>
      </c>
      <c r="F171" s="15">
        <v>340</v>
      </c>
      <c r="G171" s="17"/>
      <c r="H171" s="19"/>
      <c r="I171" s="19"/>
      <c r="J171" s="19">
        <v>340</v>
      </c>
      <c r="K171" s="19"/>
      <c r="L171" s="19"/>
      <c r="M171" s="19"/>
      <c r="N171" s="19"/>
      <c r="O171" s="19"/>
      <c r="P171" s="19"/>
      <c r="Q171" s="19"/>
    </row>
    <row r="172" spans="1:17" ht="24" customHeight="1">
      <c r="A172" s="11"/>
      <c r="B172" s="11"/>
      <c r="C172" s="11" t="s">
        <v>44</v>
      </c>
      <c r="D172" s="16" t="s">
        <v>203</v>
      </c>
      <c r="E172" s="15"/>
      <c r="F172" s="15"/>
      <c r="G172" s="17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24" customHeight="1">
      <c r="A173" s="11"/>
      <c r="B173" s="11"/>
      <c r="C173" s="11" t="s">
        <v>49</v>
      </c>
      <c r="D173" s="16" t="s">
        <v>204</v>
      </c>
      <c r="E173" s="15"/>
      <c r="F173" s="15"/>
      <c r="G173" s="17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8" customHeight="1">
      <c r="A174" s="11"/>
      <c r="B174" s="11"/>
      <c r="C174" s="11" t="s">
        <v>55</v>
      </c>
      <c r="D174" s="16" t="s">
        <v>205</v>
      </c>
      <c r="E174" s="15">
        <v>2419</v>
      </c>
      <c r="F174" s="15">
        <v>2419</v>
      </c>
      <c r="G174" s="17"/>
      <c r="H174" s="19"/>
      <c r="I174" s="19"/>
      <c r="J174" s="19"/>
      <c r="K174" s="19"/>
      <c r="L174" s="19">
        <v>2419</v>
      </c>
      <c r="M174" s="19"/>
      <c r="N174" s="19"/>
      <c r="O174" s="19"/>
      <c r="P174" s="19"/>
      <c r="Q174" s="19"/>
    </row>
    <row r="175" spans="1:17" ht="26.25" customHeight="1">
      <c r="A175" s="11"/>
      <c r="B175" s="11"/>
      <c r="C175" s="11" t="s">
        <v>38</v>
      </c>
      <c r="D175" s="16" t="s">
        <v>206</v>
      </c>
      <c r="E175" s="15">
        <v>565</v>
      </c>
      <c r="F175" s="15">
        <v>565</v>
      </c>
      <c r="G175" s="17"/>
      <c r="H175" s="19"/>
      <c r="I175" s="19"/>
      <c r="J175" s="19"/>
      <c r="K175" s="19"/>
      <c r="L175" s="19">
        <v>565</v>
      </c>
      <c r="M175" s="19"/>
      <c r="N175" s="19"/>
      <c r="O175" s="19"/>
      <c r="P175" s="19"/>
      <c r="Q175" s="19"/>
    </row>
    <row r="176" spans="1:17" ht="21" customHeight="1">
      <c r="A176" s="11"/>
      <c r="B176" s="11" t="s">
        <v>52</v>
      </c>
      <c r="C176" s="11"/>
      <c r="D176" s="16" t="s">
        <v>207</v>
      </c>
      <c r="E176" s="10">
        <v>1476.8</v>
      </c>
      <c r="F176" s="10">
        <v>1381.9</v>
      </c>
      <c r="G176" s="10">
        <v>94.9</v>
      </c>
      <c r="H176" s="10">
        <v>236.4154266666667</v>
      </c>
      <c r="I176" s="10">
        <v>176.608</v>
      </c>
      <c r="J176" s="10">
        <v>16.1558032</v>
      </c>
      <c r="K176" s="10">
        <v>32.6</v>
      </c>
      <c r="L176" s="10">
        <v>415</v>
      </c>
      <c r="M176" s="10">
        <v>0</v>
      </c>
      <c r="N176" s="10">
        <v>0</v>
      </c>
      <c r="O176" s="10">
        <v>0</v>
      </c>
      <c r="P176" s="10">
        <v>0</v>
      </c>
      <c r="Q176" s="10">
        <v>600</v>
      </c>
    </row>
    <row r="177" spans="1:17" ht="21" customHeight="1">
      <c r="A177" s="11"/>
      <c r="B177" s="11"/>
      <c r="C177" s="3">
        <v>16</v>
      </c>
      <c r="D177" s="15" t="s">
        <v>208</v>
      </c>
      <c r="E177" s="10">
        <v>1061.7792298666668</v>
      </c>
      <c r="F177" s="10">
        <v>966.8792298666667</v>
      </c>
      <c r="G177" s="10">
        <v>94.9</v>
      </c>
      <c r="H177" s="10">
        <v>236.4154266666667</v>
      </c>
      <c r="I177" s="10">
        <v>176.608</v>
      </c>
      <c r="J177" s="10">
        <v>16.1558032</v>
      </c>
      <c r="K177" s="10">
        <v>32.6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600</v>
      </c>
    </row>
    <row r="178" spans="1:17" ht="21" customHeight="1">
      <c r="A178" s="11"/>
      <c r="B178" s="11"/>
      <c r="C178" s="11" t="s">
        <v>47</v>
      </c>
      <c r="D178" s="15" t="s">
        <v>209</v>
      </c>
      <c r="E178" s="10">
        <v>415</v>
      </c>
      <c r="F178" s="10">
        <v>415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415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</row>
    <row r="179" spans="1:17" ht="21" customHeight="1">
      <c r="A179" s="11"/>
      <c r="B179" s="11" t="s">
        <v>60</v>
      </c>
      <c r="C179" s="11"/>
      <c r="D179" s="16" t="s">
        <v>210</v>
      </c>
      <c r="E179" s="15">
        <v>0</v>
      </c>
      <c r="F179" s="15">
        <v>0</v>
      </c>
      <c r="G179" s="16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</row>
    <row r="180" spans="1:17" ht="21" customHeight="1">
      <c r="A180" s="11"/>
      <c r="B180" s="11"/>
      <c r="C180" s="11" t="s">
        <v>35</v>
      </c>
      <c r="D180" s="15" t="s">
        <v>46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</row>
    <row r="181" spans="1:17" ht="21" customHeight="1">
      <c r="A181" s="11"/>
      <c r="B181" s="11" t="s">
        <v>47</v>
      </c>
      <c r="C181" s="11"/>
      <c r="D181" s="16" t="s">
        <v>211</v>
      </c>
      <c r="E181" s="15">
        <v>100</v>
      </c>
      <c r="F181" s="15">
        <v>100</v>
      </c>
      <c r="G181" s="16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100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</row>
    <row r="182" spans="1:17" ht="21" customHeight="1">
      <c r="A182" s="11"/>
      <c r="B182" s="11"/>
      <c r="C182" s="11" t="s">
        <v>35</v>
      </c>
      <c r="D182" s="15" t="s">
        <v>211</v>
      </c>
      <c r="E182" s="10">
        <v>100</v>
      </c>
      <c r="F182" s="10">
        <v>100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100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</row>
    <row r="183" spans="1:17" s="1" customFormat="1" ht="21" customHeight="1">
      <c r="A183" s="13" t="s">
        <v>212</v>
      </c>
      <c r="B183" s="13"/>
      <c r="C183" s="13"/>
      <c r="D183" s="14" t="s">
        <v>213</v>
      </c>
      <c r="E183" s="15">
        <f>E184+E186+E188</f>
        <v>1451.7</v>
      </c>
      <c r="F183" s="15">
        <f aca="true" t="shared" si="9" ref="F183:Q183">F184+F186+F188</f>
        <v>1451.7</v>
      </c>
      <c r="G183" s="15">
        <f t="shared" si="9"/>
        <v>0</v>
      </c>
      <c r="H183" s="15">
        <f t="shared" si="9"/>
        <v>217.729203614458</v>
      </c>
      <c r="I183" s="15">
        <f t="shared" si="9"/>
        <v>118.9176</v>
      </c>
      <c r="J183" s="15">
        <f t="shared" si="9"/>
        <v>15.014916</v>
      </c>
      <c r="K183" s="15">
        <f t="shared" si="9"/>
        <v>0</v>
      </c>
      <c r="L183" s="15">
        <f t="shared" si="9"/>
        <v>300</v>
      </c>
      <c r="M183" s="15">
        <f t="shared" si="9"/>
        <v>0</v>
      </c>
      <c r="N183" s="15">
        <f t="shared" si="9"/>
        <v>0</v>
      </c>
      <c r="O183" s="15">
        <f t="shared" si="9"/>
        <v>0</v>
      </c>
      <c r="P183" s="15">
        <f t="shared" si="9"/>
        <v>0</v>
      </c>
      <c r="Q183" s="15">
        <f t="shared" si="9"/>
        <v>800</v>
      </c>
    </row>
    <row r="184" spans="1:17" ht="21" customHeight="1">
      <c r="A184" s="11"/>
      <c r="B184" s="11" t="s">
        <v>35</v>
      </c>
      <c r="C184" s="11"/>
      <c r="D184" s="16" t="s">
        <v>214</v>
      </c>
      <c r="E184" s="15">
        <v>722.7</v>
      </c>
      <c r="F184" s="15">
        <v>722.7</v>
      </c>
      <c r="G184" s="16">
        <v>0</v>
      </c>
      <c r="H184" s="15">
        <v>217.729203614458</v>
      </c>
      <c r="I184" s="15">
        <v>118.9176</v>
      </c>
      <c r="J184" s="15">
        <v>15.014916</v>
      </c>
      <c r="K184" s="15">
        <v>0</v>
      </c>
      <c r="L184" s="15">
        <v>171</v>
      </c>
      <c r="M184" s="15">
        <v>0</v>
      </c>
      <c r="N184" s="15">
        <v>0</v>
      </c>
      <c r="O184" s="15">
        <v>0</v>
      </c>
      <c r="P184" s="15">
        <v>0</v>
      </c>
      <c r="Q184" s="15">
        <v>200</v>
      </c>
    </row>
    <row r="185" spans="1:17" ht="21" customHeight="1">
      <c r="A185" s="11"/>
      <c r="B185" s="11"/>
      <c r="C185" s="11" t="s">
        <v>35</v>
      </c>
      <c r="D185" s="15" t="s">
        <v>46</v>
      </c>
      <c r="E185" s="10">
        <v>722.7</v>
      </c>
      <c r="F185" s="10">
        <v>722.7</v>
      </c>
      <c r="G185" s="10">
        <v>0</v>
      </c>
      <c r="H185" s="10">
        <v>217.729203614458</v>
      </c>
      <c r="I185" s="10">
        <v>118.9176</v>
      </c>
      <c r="J185" s="10">
        <v>15.014916</v>
      </c>
      <c r="K185" s="10">
        <v>0</v>
      </c>
      <c r="L185" s="10">
        <v>171</v>
      </c>
      <c r="M185" s="10">
        <v>0</v>
      </c>
      <c r="N185" s="10">
        <v>0</v>
      </c>
      <c r="O185" s="10">
        <v>0</v>
      </c>
      <c r="P185" s="10">
        <v>0</v>
      </c>
      <c r="Q185" s="10">
        <v>200</v>
      </c>
    </row>
    <row r="186" spans="1:17" ht="21" customHeight="1">
      <c r="A186" s="11"/>
      <c r="B186" s="11" t="s">
        <v>44</v>
      </c>
      <c r="C186" s="11"/>
      <c r="D186" s="16" t="s">
        <v>215</v>
      </c>
      <c r="E186" s="15">
        <v>129</v>
      </c>
      <c r="F186" s="15">
        <v>129</v>
      </c>
      <c r="G186" s="16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129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</row>
    <row r="187" spans="1:17" ht="24" customHeight="1">
      <c r="A187" s="11"/>
      <c r="B187" s="11"/>
      <c r="C187" s="11" t="s">
        <v>52</v>
      </c>
      <c r="D187" s="16" t="s">
        <v>216</v>
      </c>
      <c r="E187" s="15">
        <v>129</v>
      </c>
      <c r="F187" s="15">
        <v>129</v>
      </c>
      <c r="G187" s="17"/>
      <c r="H187" s="19"/>
      <c r="I187" s="19"/>
      <c r="J187" s="19"/>
      <c r="K187" s="19"/>
      <c r="L187" s="19">
        <v>129</v>
      </c>
      <c r="M187" s="19"/>
      <c r="N187" s="19"/>
      <c r="O187" s="19"/>
      <c r="P187" s="19"/>
      <c r="Q187" s="19"/>
    </row>
    <row r="188" spans="1:17" ht="24" customHeight="1">
      <c r="A188" s="11"/>
      <c r="B188" s="11" t="s">
        <v>49</v>
      </c>
      <c r="C188" s="11"/>
      <c r="D188" s="16" t="s">
        <v>217</v>
      </c>
      <c r="E188" s="15">
        <v>600</v>
      </c>
      <c r="F188" s="15">
        <v>600</v>
      </c>
      <c r="G188" s="17"/>
      <c r="H188" s="19"/>
      <c r="I188" s="19"/>
      <c r="J188" s="19"/>
      <c r="K188" s="19"/>
      <c r="L188" s="19"/>
      <c r="M188" s="19"/>
      <c r="N188" s="19"/>
      <c r="O188" s="19"/>
      <c r="P188" s="19"/>
      <c r="Q188" s="19">
        <v>600</v>
      </c>
    </row>
    <row r="189" spans="1:17" ht="24" customHeight="1">
      <c r="A189" s="11"/>
      <c r="B189" s="11"/>
      <c r="C189" s="11" t="s">
        <v>40</v>
      </c>
      <c r="D189" s="16" t="s">
        <v>218</v>
      </c>
      <c r="E189" s="15">
        <v>600</v>
      </c>
      <c r="F189" s="15">
        <v>600</v>
      </c>
      <c r="G189" s="17"/>
      <c r="H189" s="19"/>
      <c r="I189" s="19"/>
      <c r="J189" s="19"/>
      <c r="K189" s="19"/>
      <c r="L189" s="19"/>
      <c r="M189" s="19"/>
      <c r="N189" s="19"/>
      <c r="O189" s="19"/>
      <c r="P189" s="19"/>
      <c r="Q189" s="19">
        <v>600</v>
      </c>
    </row>
    <row r="190" spans="1:17" s="1" customFormat="1" ht="21" customHeight="1">
      <c r="A190" s="13" t="s">
        <v>219</v>
      </c>
      <c r="B190" s="13"/>
      <c r="C190" s="13"/>
      <c r="D190" s="14" t="s">
        <v>220</v>
      </c>
      <c r="E190" s="15">
        <f aca="true" t="shared" si="10" ref="E190:Q190">E191+E194+E195+E196</f>
        <v>7193.2034167599995</v>
      </c>
      <c r="F190" s="15">
        <f t="shared" si="10"/>
        <v>7026.40341676</v>
      </c>
      <c r="G190" s="16">
        <f t="shared" si="10"/>
        <v>166.8</v>
      </c>
      <c r="H190" s="15">
        <f t="shared" si="10"/>
        <v>1577.6052329999998</v>
      </c>
      <c r="I190" s="15">
        <f t="shared" si="10"/>
        <v>727.382</v>
      </c>
      <c r="J190" s="15">
        <f t="shared" si="10"/>
        <v>401.66745935999995</v>
      </c>
      <c r="K190" s="15">
        <f t="shared" si="10"/>
        <v>322.6</v>
      </c>
      <c r="L190" s="15">
        <f t="shared" si="10"/>
        <v>2080</v>
      </c>
      <c r="M190" s="15">
        <f t="shared" si="10"/>
        <v>0</v>
      </c>
      <c r="N190" s="15">
        <f t="shared" si="10"/>
        <v>0.9</v>
      </c>
      <c r="O190" s="15">
        <f t="shared" si="10"/>
        <v>0</v>
      </c>
      <c r="P190" s="15">
        <f t="shared" si="10"/>
        <v>70</v>
      </c>
      <c r="Q190" s="15">
        <f t="shared" si="10"/>
        <v>2013</v>
      </c>
    </row>
    <row r="191" spans="1:17" ht="21" customHeight="1">
      <c r="A191" s="11"/>
      <c r="B191" s="11" t="s">
        <v>35</v>
      </c>
      <c r="C191" s="11"/>
      <c r="D191" s="16" t="s">
        <v>221</v>
      </c>
      <c r="E191" s="15">
        <v>3149.38726576</v>
      </c>
      <c r="F191" s="15">
        <v>2982.58726576</v>
      </c>
      <c r="G191" s="16">
        <v>166.8</v>
      </c>
      <c r="H191" s="15">
        <v>1138.755588</v>
      </c>
      <c r="I191" s="15">
        <v>544.4588</v>
      </c>
      <c r="J191" s="15">
        <v>254.27287776</v>
      </c>
      <c r="K191" s="15">
        <v>80</v>
      </c>
      <c r="L191" s="15">
        <v>298</v>
      </c>
      <c r="M191" s="15">
        <v>0</v>
      </c>
      <c r="N191" s="15">
        <v>0.9</v>
      </c>
      <c r="O191" s="15">
        <v>0</v>
      </c>
      <c r="P191" s="15">
        <v>70</v>
      </c>
      <c r="Q191" s="15">
        <v>763</v>
      </c>
    </row>
    <row r="192" spans="1:17" ht="21" customHeight="1">
      <c r="A192" s="11"/>
      <c r="B192" s="11"/>
      <c r="C192" s="11" t="s">
        <v>35</v>
      </c>
      <c r="D192" s="15" t="s">
        <v>46</v>
      </c>
      <c r="E192" s="10">
        <v>1871.03494576</v>
      </c>
      <c r="F192" s="10">
        <v>1704.2349457599998</v>
      </c>
      <c r="G192" s="10">
        <v>166.8</v>
      </c>
      <c r="H192" s="10">
        <v>587.802688</v>
      </c>
      <c r="I192" s="10">
        <v>178.01639999999995</v>
      </c>
      <c r="J192" s="10">
        <v>40.865857760000004</v>
      </c>
      <c r="K192" s="10">
        <v>32.45</v>
      </c>
      <c r="L192" s="10">
        <v>268</v>
      </c>
      <c r="M192" s="10">
        <v>0</v>
      </c>
      <c r="N192" s="10">
        <v>0.9</v>
      </c>
      <c r="O192" s="10">
        <v>0</v>
      </c>
      <c r="P192" s="10">
        <v>0</v>
      </c>
      <c r="Q192" s="10">
        <v>763</v>
      </c>
    </row>
    <row r="193" spans="1:17" ht="21" customHeight="1">
      <c r="A193" s="11"/>
      <c r="B193" s="11"/>
      <c r="C193" s="11" t="s">
        <v>47</v>
      </c>
      <c r="D193" s="15" t="s">
        <v>222</v>
      </c>
      <c r="E193" s="10">
        <v>1278.35232</v>
      </c>
      <c r="F193" s="10">
        <v>1278.35232</v>
      </c>
      <c r="G193" s="10">
        <v>0</v>
      </c>
      <c r="H193" s="10">
        <v>550.9529</v>
      </c>
      <c r="I193" s="10">
        <v>366.4424</v>
      </c>
      <c r="J193" s="10">
        <v>213.40702</v>
      </c>
      <c r="K193" s="10">
        <v>47.55</v>
      </c>
      <c r="L193" s="10">
        <v>30</v>
      </c>
      <c r="M193" s="10">
        <v>0</v>
      </c>
      <c r="N193" s="10">
        <v>0</v>
      </c>
      <c r="O193" s="10">
        <v>0</v>
      </c>
      <c r="P193" s="10">
        <v>70</v>
      </c>
      <c r="Q193" s="10">
        <v>0</v>
      </c>
    </row>
    <row r="194" spans="1:17" ht="21" customHeight="1">
      <c r="A194" s="11"/>
      <c r="B194" s="11" t="s">
        <v>40</v>
      </c>
      <c r="C194" s="11" t="s">
        <v>35</v>
      </c>
      <c r="D194" s="16" t="s">
        <v>223</v>
      </c>
      <c r="E194" s="15">
        <v>888.1</v>
      </c>
      <c r="F194" s="15">
        <v>888.1</v>
      </c>
      <c r="G194" s="15">
        <v>0</v>
      </c>
      <c r="H194" s="15">
        <v>133.951545</v>
      </c>
      <c r="I194" s="15">
        <v>94.8444</v>
      </c>
      <c r="J194" s="15">
        <v>8.6553306</v>
      </c>
      <c r="K194" s="15">
        <v>35.6</v>
      </c>
      <c r="L194" s="15">
        <v>15</v>
      </c>
      <c r="M194" s="15">
        <v>0</v>
      </c>
      <c r="N194" s="15">
        <v>0</v>
      </c>
      <c r="O194" s="15">
        <v>0</v>
      </c>
      <c r="P194" s="15">
        <v>0</v>
      </c>
      <c r="Q194" s="15">
        <v>600</v>
      </c>
    </row>
    <row r="195" spans="1:17" ht="21" customHeight="1">
      <c r="A195" s="11"/>
      <c r="B195" s="11" t="s">
        <v>44</v>
      </c>
      <c r="C195" s="11" t="s">
        <v>47</v>
      </c>
      <c r="D195" s="16" t="s">
        <v>224</v>
      </c>
      <c r="E195" s="15">
        <v>1767</v>
      </c>
      <c r="F195" s="15">
        <v>1767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1767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</row>
    <row r="196" spans="1:17" ht="21" customHeight="1">
      <c r="A196" s="11"/>
      <c r="B196" s="11" t="s">
        <v>42</v>
      </c>
      <c r="C196" s="11" t="s">
        <v>225</v>
      </c>
      <c r="D196" s="16" t="s">
        <v>226</v>
      </c>
      <c r="E196" s="15">
        <v>1388.716151</v>
      </c>
      <c r="F196" s="15">
        <v>1388.716151</v>
      </c>
      <c r="G196" s="15">
        <v>0</v>
      </c>
      <c r="H196" s="15">
        <v>304.8981</v>
      </c>
      <c r="I196" s="15">
        <v>88.0788</v>
      </c>
      <c r="J196" s="15">
        <v>138.739251</v>
      </c>
      <c r="K196" s="15">
        <v>207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650</v>
      </c>
    </row>
    <row r="197" spans="1:17" ht="21" customHeight="1">
      <c r="A197" s="11"/>
      <c r="B197" s="11"/>
      <c r="C197" s="11"/>
      <c r="D197" s="16" t="s">
        <v>227</v>
      </c>
      <c r="E197" s="15">
        <v>738.716151</v>
      </c>
      <c r="F197" s="15">
        <v>738.716151</v>
      </c>
      <c r="G197" s="17"/>
      <c r="H197" s="45">
        <v>304.8981</v>
      </c>
      <c r="I197" s="45">
        <v>88.0788</v>
      </c>
      <c r="J197" s="45">
        <v>138.739251</v>
      </c>
      <c r="K197" s="45">
        <v>207</v>
      </c>
      <c r="L197" s="45"/>
      <c r="M197" s="48"/>
      <c r="N197" s="45">
        <v>0</v>
      </c>
      <c r="O197" s="45"/>
      <c r="P197" s="49"/>
      <c r="Q197" s="50"/>
    </row>
    <row r="198" spans="1:17" ht="21" customHeight="1">
      <c r="A198" s="11"/>
      <c r="B198" s="11"/>
      <c r="C198" s="11"/>
      <c r="D198" s="16" t="s">
        <v>228</v>
      </c>
      <c r="E198" s="15">
        <v>650</v>
      </c>
      <c r="F198" s="15">
        <v>650</v>
      </c>
      <c r="G198" s="17"/>
      <c r="H198" s="45"/>
      <c r="I198" s="45"/>
      <c r="J198" s="45"/>
      <c r="K198" s="45"/>
      <c r="L198" s="45"/>
      <c r="M198" s="48"/>
      <c r="N198" s="45"/>
      <c r="O198" s="45"/>
      <c r="P198" s="49"/>
      <c r="Q198" s="50">
        <v>650</v>
      </c>
    </row>
    <row r="199" spans="1:17" s="1" customFormat="1" ht="21" customHeight="1">
      <c r="A199" s="13" t="s">
        <v>229</v>
      </c>
      <c r="B199" s="13"/>
      <c r="C199" s="13"/>
      <c r="D199" s="14" t="s">
        <v>230</v>
      </c>
      <c r="E199" s="15">
        <f aca="true" t="shared" si="11" ref="E199:Q199">E200+E204+E208+E212+E215+E218+E221</f>
        <v>16064.962253999998</v>
      </c>
      <c r="F199" s="15">
        <f t="shared" si="11"/>
        <v>11276.462254</v>
      </c>
      <c r="G199" s="15">
        <f t="shared" si="11"/>
        <v>4788.5</v>
      </c>
      <c r="H199" s="15">
        <f t="shared" si="11"/>
        <v>3224.7328890444564</v>
      </c>
      <c r="I199" s="15">
        <f t="shared" si="11"/>
        <v>2295.2056000000002</v>
      </c>
      <c r="J199" s="15">
        <f t="shared" si="11"/>
        <v>223.2949983870968</v>
      </c>
      <c r="K199" s="15">
        <f t="shared" si="11"/>
        <v>268.34999999999997</v>
      </c>
      <c r="L199" s="15">
        <f t="shared" si="11"/>
        <v>4534</v>
      </c>
      <c r="M199" s="15">
        <f t="shared" si="11"/>
        <v>209.56640000000002</v>
      </c>
      <c r="N199" s="15">
        <f t="shared" si="11"/>
        <v>21.2</v>
      </c>
      <c r="O199" s="15">
        <f t="shared" si="11"/>
        <v>0</v>
      </c>
      <c r="P199" s="15">
        <f t="shared" si="11"/>
        <v>400.6</v>
      </c>
      <c r="Q199" s="15">
        <f t="shared" si="11"/>
        <v>4888</v>
      </c>
    </row>
    <row r="200" spans="1:17" ht="21" customHeight="1">
      <c r="A200" s="11"/>
      <c r="B200" s="11" t="s">
        <v>35</v>
      </c>
      <c r="C200" s="11"/>
      <c r="D200" s="16" t="s">
        <v>231</v>
      </c>
      <c r="E200" s="15">
        <v>7357.4</v>
      </c>
      <c r="F200" s="15">
        <v>5510.3</v>
      </c>
      <c r="G200" s="15">
        <v>1847.1</v>
      </c>
      <c r="H200" s="15">
        <v>1434.254864044456</v>
      </c>
      <c r="I200" s="15">
        <v>1097.7764000000002</v>
      </c>
      <c r="J200" s="15">
        <v>98.90636938709679</v>
      </c>
      <c r="K200" s="15">
        <v>137.95000000000002</v>
      </c>
      <c r="L200" s="15">
        <v>624</v>
      </c>
      <c r="M200" s="15">
        <v>36.2</v>
      </c>
      <c r="N200" s="15">
        <v>6.300000000000001</v>
      </c>
      <c r="O200" s="15">
        <v>0</v>
      </c>
      <c r="P200" s="15">
        <v>43</v>
      </c>
      <c r="Q200" s="15">
        <v>3879</v>
      </c>
    </row>
    <row r="201" spans="1:17" ht="21" customHeight="1">
      <c r="A201" s="11"/>
      <c r="B201" s="11"/>
      <c r="C201" s="11" t="s">
        <v>35</v>
      </c>
      <c r="D201" s="15" t="s">
        <v>46</v>
      </c>
      <c r="E201" s="10">
        <v>1756.4122334315527</v>
      </c>
      <c r="F201" s="10">
        <v>1756.4122334315527</v>
      </c>
      <c r="G201" s="10">
        <v>0</v>
      </c>
      <c r="H201" s="10">
        <v>867.1348640444561</v>
      </c>
      <c r="I201" s="10">
        <v>631.4064000000001</v>
      </c>
      <c r="J201" s="10">
        <v>59.2209693870968</v>
      </c>
      <c r="K201" s="10">
        <v>105.35</v>
      </c>
      <c r="L201" s="10">
        <v>87</v>
      </c>
      <c r="M201" s="10">
        <v>0</v>
      </c>
      <c r="N201" s="10">
        <v>6.300000000000001</v>
      </c>
      <c r="O201" s="10">
        <v>0</v>
      </c>
      <c r="P201" s="10">
        <v>0</v>
      </c>
      <c r="Q201" s="10">
        <v>0</v>
      </c>
    </row>
    <row r="202" spans="1:17" ht="21" customHeight="1">
      <c r="A202" s="11"/>
      <c r="B202" s="11"/>
      <c r="C202" s="11" t="s">
        <v>49</v>
      </c>
      <c r="D202" s="15" t="s">
        <v>232</v>
      </c>
      <c r="E202" s="10">
        <v>1184.9753999999998</v>
      </c>
      <c r="F202" s="10">
        <v>409.87539999999996</v>
      </c>
      <c r="G202" s="10">
        <v>775.1</v>
      </c>
      <c r="H202" s="10">
        <v>567.12</v>
      </c>
      <c r="I202" s="10">
        <v>466.37</v>
      </c>
      <c r="J202" s="10">
        <v>39.685399999999994</v>
      </c>
      <c r="K202" s="10">
        <v>32.6</v>
      </c>
      <c r="L202" s="10">
        <v>0</v>
      </c>
      <c r="M202" s="10">
        <v>36.2</v>
      </c>
      <c r="N202" s="10">
        <v>0</v>
      </c>
      <c r="O202" s="10">
        <v>0</v>
      </c>
      <c r="P202" s="10">
        <v>43</v>
      </c>
      <c r="Q202" s="10">
        <v>0</v>
      </c>
    </row>
    <row r="203" spans="1:17" ht="21" customHeight="1">
      <c r="A203" s="11"/>
      <c r="B203" s="11"/>
      <c r="C203" s="11" t="s">
        <v>47</v>
      </c>
      <c r="D203" s="15" t="s">
        <v>233</v>
      </c>
      <c r="E203" s="10">
        <v>4416</v>
      </c>
      <c r="F203" s="10">
        <v>3344</v>
      </c>
      <c r="G203" s="10">
        <v>1072</v>
      </c>
      <c r="H203" s="10">
        <v>0</v>
      </c>
      <c r="I203" s="10">
        <v>0</v>
      </c>
      <c r="J203" s="10">
        <v>0</v>
      </c>
      <c r="K203" s="10">
        <v>0</v>
      </c>
      <c r="L203" s="10">
        <v>537</v>
      </c>
      <c r="M203" s="10">
        <v>0</v>
      </c>
      <c r="N203" s="10">
        <v>0</v>
      </c>
      <c r="O203" s="10">
        <v>0</v>
      </c>
      <c r="P203" s="10">
        <v>0</v>
      </c>
      <c r="Q203" s="10">
        <v>3879</v>
      </c>
    </row>
    <row r="204" spans="1:17" ht="21" customHeight="1">
      <c r="A204" s="11"/>
      <c r="B204" s="11" t="s">
        <v>40</v>
      </c>
      <c r="C204" s="11"/>
      <c r="D204" s="16" t="s">
        <v>234</v>
      </c>
      <c r="E204" s="15">
        <v>2271.290312</v>
      </c>
      <c r="F204" s="15">
        <v>2087.3903120000004</v>
      </c>
      <c r="G204" s="16">
        <v>183.9</v>
      </c>
      <c r="H204" s="15">
        <v>799.8886</v>
      </c>
      <c r="I204" s="15">
        <v>630.3824000000001</v>
      </c>
      <c r="J204" s="15">
        <v>55.769312</v>
      </c>
      <c r="K204" s="15">
        <v>115.35</v>
      </c>
      <c r="L204" s="15">
        <v>291</v>
      </c>
      <c r="M204" s="15">
        <v>12.6</v>
      </c>
      <c r="N204" s="15">
        <v>4.7</v>
      </c>
      <c r="O204" s="15">
        <v>0</v>
      </c>
      <c r="P204" s="15">
        <v>261.6</v>
      </c>
      <c r="Q204" s="15">
        <v>100</v>
      </c>
    </row>
    <row r="205" spans="1:17" ht="21" customHeight="1">
      <c r="A205" s="11"/>
      <c r="B205" s="11"/>
      <c r="C205" s="11" t="s">
        <v>35</v>
      </c>
      <c r="D205" s="15" t="s">
        <v>46</v>
      </c>
      <c r="E205" s="10">
        <v>1232.8159280000002</v>
      </c>
      <c r="F205" s="10">
        <v>1232.8159280000002</v>
      </c>
      <c r="G205" s="10">
        <v>0</v>
      </c>
      <c r="H205" s="10">
        <v>519.6774</v>
      </c>
      <c r="I205" s="10">
        <v>402.744</v>
      </c>
      <c r="J205" s="10">
        <v>36.144528</v>
      </c>
      <c r="K205" s="10">
        <v>98.55</v>
      </c>
      <c r="L205" s="10">
        <v>71</v>
      </c>
      <c r="M205" s="10">
        <v>0</v>
      </c>
      <c r="N205" s="10">
        <v>4.7</v>
      </c>
      <c r="O205" s="10">
        <v>0</v>
      </c>
      <c r="P205" s="10">
        <v>0</v>
      </c>
      <c r="Q205" s="10">
        <v>100</v>
      </c>
    </row>
    <row r="206" spans="1:17" ht="21" customHeight="1">
      <c r="A206" s="11"/>
      <c r="B206" s="11"/>
      <c r="C206" s="11" t="s">
        <v>49</v>
      </c>
      <c r="D206" s="15" t="s">
        <v>235</v>
      </c>
      <c r="E206" s="10">
        <v>938.474384</v>
      </c>
      <c r="F206" s="10">
        <v>754.574384</v>
      </c>
      <c r="G206" s="10">
        <v>183.9</v>
      </c>
      <c r="H206" s="10">
        <v>280.2112</v>
      </c>
      <c r="I206" s="10">
        <v>227.63840000000002</v>
      </c>
      <c r="J206" s="10">
        <v>19.624784</v>
      </c>
      <c r="K206" s="10">
        <v>16.8</v>
      </c>
      <c r="L206" s="10">
        <v>120</v>
      </c>
      <c r="M206" s="10">
        <v>12.6</v>
      </c>
      <c r="N206" s="10">
        <v>0</v>
      </c>
      <c r="O206" s="10">
        <v>0</v>
      </c>
      <c r="P206" s="10">
        <v>261.6</v>
      </c>
      <c r="Q206" s="10">
        <v>0</v>
      </c>
    </row>
    <row r="207" spans="1:18" ht="27" customHeight="1">
      <c r="A207" s="11"/>
      <c r="B207" s="11"/>
      <c r="C207" s="11" t="s">
        <v>83</v>
      </c>
      <c r="D207" s="16" t="s">
        <v>236</v>
      </c>
      <c r="E207" s="15">
        <v>100</v>
      </c>
      <c r="F207" s="15">
        <v>100</v>
      </c>
      <c r="G207" s="46"/>
      <c r="H207" s="47"/>
      <c r="I207" s="47"/>
      <c r="J207" s="47"/>
      <c r="K207" s="47"/>
      <c r="L207" s="47">
        <v>100</v>
      </c>
      <c r="M207" s="47"/>
      <c r="N207" s="47"/>
      <c r="O207" s="47"/>
      <c r="P207" s="47"/>
      <c r="Q207" s="47"/>
      <c r="R207" s="2">
        <v>22</v>
      </c>
    </row>
    <row r="208" spans="1:17" ht="21" customHeight="1">
      <c r="A208" s="11"/>
      <c r="B208" s="11" t="s">
        <v>44</v>
      </c>
      <c r="C208" s="11"/>
      <c r="D208" s="16" t="s">
        <v>237</v>
      </c>
      <c r="E208" s="15">
        <v>3430.713028</v>
      </c>
      <c r="F208" s="15">
        <v>2514.213028</v>
      </c>
      <c r="G208" s="16">
        <v>916.5</v>
      </c>
      <c r="H208" s="15">
        <v>974.1090000000002</v>
      </c>
      <c r="I208" s="15">
        <v>555.4332</v>
      </c>
      <c r="J208" s="15">
        <v>67.554428</v>
      </c>
      <c r="K208" s="15">
        <v>12.649999999999999</v>
      </c>
      <c r="L208" s="15">
        <v>645</v>
      </c>
      <c r="M208" s="15">
        <v>160.7664</v>
      </c>
      <c r="N208" s="15">
        <v>10.2</v>
      </c>
      <c r="O208" s="15">
        <v>0</v>
      </c>
      <c r="P208" s="15">
        <v>96</v>
      </c>
      <c r="Q208" s="15">
        <v>909</v>
      </c>
    </row>
    <row r="209" spans="1:17" ht="21" customHeight="1">
      <c r="A209" s="11"/>
      <c r="B209" s="11"/>
      <c r="C209" s="11" t="s">
        <v>35</v>
      </c>
      <c r="D209" s="15" t="s">
        <v>46</v>
      </c>
      <c r="E209" s="10">
        <v>2236.713028</v>
      </c>
      <c r="F209" s="10">
        <v>1979.2130280000001</v>
      </c>
      <c r="G209" s="10">
        <v>257.5</v>
      </c>
      <c r="H209" s="10">
        <v>974.1090000000002</v>
      </c>
      <c r="I209" s="10">
        <v>555.4332</v>
      </c>
      <c r="J209" s="10">
        <v>67.554428</v>
      </c>
      <c r="K209" s="10">
        <v>12.649999999999999</v>
      </c>
      <c r="L209" s="10">
        <v>110</v>
      </c>
      <c r="M209" s="10">
        <v>160.7664</v>
      </c>
      <c r="N209" s="10">
        <v>10.2</v>
      </c>
      <c r="O209" s="10">
        <v>0</v>
      </c>
      <c r="P209" s="10">
        <v>96</v>
      </c>
      <c r="Q209" s="10">
        <v>250</v>
      </c>
    </row>
    <row r="210" spans="1:17" ht="27" customHeight="1">
      <c r="A210" s="11"/>
      <c r="B210" s="11"/>
      <c r="C210" s="11" t="s">
        <v>238</v>
      </c>
      <c r="D210" s="16" t="s">
        <v>239</v>
      </c>
      <c r="E210" s="15">
        <v>200</v>
      </c>
      <c r="F210" s="15">
        <v>200</v>
      </c>
      <c r="G210" s="17"/>
      <c r="H210" s="19"/>
      <c r="I210" s="19"/>
      <c r="J210" s="19"/>
      <c r="K210" s="19"/>
      <c r="L210" s="19">
        <v>200</v>
      </c>
      <c r="M210" s="19"/>
      <c r="N210" s="19"/>
      <c r="O210" s="19"/>
      <c r="P210" s="19"/>
      <c r="Q210" s="19"/>
    </row>
    <row r="211" spans="1:17" ht="21" customHeight="1">
      <c r="A211" s="11"/>
      <c r="B211" s="11"/>
      <c r="C211" s="11" t="s">
        <v>47</v>
      </c>
      <c r="D211" s="15" t="s">
        <v>240</v>
      </c>
      <c r="E211" s="10">
        <v>994</v>
      </c>
      <c r="F211" s="10">
        <v>335</v>
      </c>
      <c r="G211" s="10">
        <v>659</v>
      </c>
      <c r="H211" s="10">
        <v>0</v>
      </c>
      <c r="I211" s="10">
        <v>0</v>
      </c>
      <c r="J211" s="10">
        <v>0</v>
      </c>
      <c r="K211" s="10">
        <v>0</v>
      </c>
      <c r="L211" s="10">
        <v>335</v>
      </c>
      <c r="M211" s="10">
        <v>0</v>
      </c>
      <c r="N211" s="10">
        <v>0</v>
      </c>
      <c r="O211" s="10">
        <v>0</v>
      </c>
      <c r="P211" s="10">
        <v>0</v>
      </c>
      <c r="Q211" s="10">
        <v>659</v>
      </c>
    </row>
    <row r="212" spans="1:17" ht="21" customHeight="1">
      <c r="A212" s="11"/>
      <c r="B212" s="11" t="s">
        <v>42</v>
      </c>
      <c r="C212" s="11"/>
      <c r="D212" s="16" t="s">
        <v>241</v>
      </c>
      <c r="E212" s="15">
        <v>456</v>
      </c>
      <c r="F212" s="15">
        <v>456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456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</row>
    <row r="213" spans="1:17" ht="21" customHeight="1">
      <c r="A213" s="11"/>
      <c r="B213" s="11"/>
      <c r="C213" s="11" t="s">
        <v>35</v>
      </c>
      <c r="D213" s="15" t="s">
        <v>46</v>
      </c>
      <c r="E213" s="15">
        <v>30</v>
      </c>
      <c r="F213" s="15">
        <v>30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30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</row>
    <row r="214" spans="1:17" ht="21" customHeight="1">
      <c r="A214" s="11"/>
      <c r="B214" s="11"/>
      <c r="C214" s="11" t="s">
        <v>47</v>
      </c>
      <c r="D214" s="15" t="s">
        <v>242</v>
      </c>
      <c r="E214" s="15">
        <v>426</v>
      </c>
      <c r="F214" s="15">
        <v>426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426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</row>
    <row r="215" spans="1:17" ht="21" customHeight="1">
      <c r="A215" s="11"/>
      <c r="B215" s="11" t="s">
        <v>55</v>
      </c>
      <c r="C215" s="11"/>
      <c r="D215" s="16" t="s">
        <v>243</v>
      </c>
      <c r="E215" s="15">
        <v>101.558914</v>
      </c>
      <c r="F215" s="15">
        <v>101.558914</v>
      </c>
      <c r="G215" s="16">
        <v>0</v>
      </c>
      <c r="H215" s="15">
        <v>16.480425</v>
      </c>
      <c r="I215" s="15">
        <v>11.6136</v>
      </c>
      <c r="J215" s="15">
        <v>1.064889</v>
      </c>
      <c r="K215" s="15">
        <v>2.4</v>
      </c>
      <c r="L215" s="15">
        <v>70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</row>
    <row r="216" spans="1:17" ht="21" customHeight="1">
      <c r="A216" s="11"/>
      <c r="B216" s="11"/>
      <c r="C216" s="11" t="s">
        <v>35</v>
      </c>
      <c r="D216" s="15" t="s">
        <v>126</v>
      </c>
      <c r="E216" s="10">
        <v>31.558914</v>
      </c>
      <c r="F216" s="10">
        <v>31.558914</v>
      </c>
      <c r="G216" s="10">
        <v>0</v>
      </c>
      <c r="H216" s="10">
        <v>16.480425</v>
      </c>
      <c r="I216" s="10">
        <v>11.6136</v>
      </c>
      <c r="J216" s="10">
        <v>1.064889</v>
      </c>
      <c r="K216" s="10">
        <v>2.4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</row>
    <row r="217" spans="1:17" ht="21" customHeight="1">
      <c r="A217" s="11"/>
      <c r="B217" s="11"/>
      <c r="C217" s="11" t="s">
        <v>47</v>
      </c>
      <c r="D217" s="15" t="s">
        <v>244</v>
      </c>
      <c r="E217" s="10">
        <v>70</v>
      </c>
      <c r="F217" s="10">
        <v>70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70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</row>
    <row r="218" spans="1:17" ht="21" customHeight="1">
      <c r="A218" s="11"/>
      <c r="B218" s="11" t="s">
        <v>52</v>
      </c>
      <c r="C218" s="11"/>
      <c r="D218" s="16" t="s">
        <v>245</v>
      </c>
      <c r="E218" s="15">
        <v>2196</v>
      </c>
      <c r="F218" s="15">
        <v>355</v>
      </c>
      <c r="G218" s="16">
        <v>1841</v>
      </c>
      <c r="H218" s="15">
        <v>0</v>
      </c>
      <c r="I218" s="15">
        <v>0</v>
      </c>
      <c r="J218" s="15">
        <v>0</v>
      </c>
      <c r="K218" s="15">
        <v>0</v>
      </c>
      <c r="L218" s="15">
        <v>2196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</row>
    <row r="219" spans="1:17" ht="25.5" customHeight="1">
      <c r="A219" s="11"/>
      <c r="B219" s="11"/>
      <c r="C219" s="11" t="s">
        <v>35</v>
      </c>
      <c r="D219" s="16" t="s">
        <v>246</v>
      </c>
      <c r="E219" s="15">
        <v>250</v>
      </c>
      <c r="F219" s="15">
        <v>250</v>
      </c>
      <c r="G219" s="17"/>
      <c r="H219" s="19"/>
      <c r="I219" s="19"/>
      <c r="J219" s="19"/>
      <c r="K219" s="19"/>
      <c r="L219" s="19">
        <v>250</v>
      </c>
      <c r="M219" s="19"/>
      <c r="N219" s="19"/>
      <c r="O219" s="19"/>
      <c r="P219" s="19"/>
      <c r="Q219" s="19"/>
    </row>
    <row r="220" spans="1:17" ht="21" customHeight="1">
      <c r="A220" s="11"/>
      <c r="B220" s="11"/>
      <c r="C220" s="11" t="s">
        <v>42</v>
      </c>
      <c r="D220" s="15" t="s">
        <v>247</v>
      </c>
      <c r="E220" s="10">
        <v>1946</v>
      </c>
      <c r="F220" s="10">
        <v>105</v>
      </c>
      <c r="G220" s="10">
        <v>1841</v>
      </c>
      <c r="H220" s="10">
        <v>0</v>
      </c>
      <c r="I220" s="10">
        <v>0</v>
      </c>
      <c r="J220" s="10">
        <v>0</v>
      </c>
      <c r="K220" s="10">
        <v>0</v>
      </c>
      <c r="L220" s="10">
        <v>1946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</row>
    <row r="221" spans="1:17" ht="21" customHeight="1">
      <c r="A221" s="11"/>
      <c r="B221" s="11" t="s">
        <v>38</v>
      </c>
      <c r="C221" s="11"/>
      <c r="D221" s="16" t="s">
        <v>248</v>
      </c>
      <c r="E221" s="10">
        <v>252</v>
      </c>
      <c r="F221" s="10">
        <v>252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252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</row>
    <row r="222" spans="1:17" ht="21" customHeight="1">
      <c r="A222" s="11"/>
      <c r="B222" s="11"/>
      <c r="C222" s="11" t="s">
        <v>44</v>
      </c>
      <c r="D222" s="16" t="s">
        <v>249</v>
      </c>
      <c r="E222" s="15">
        <v>252</v>
      </c>
      <c r="F222" s="15">
        <v>252</v>
      </c>
      <c r="G222" s="17"/>
      <c r="H222" s="19"/>
      <c r="I222" s="19"/>
      <c r="J222" s="19"/>
      <c r="K222" s="19"/>
      <c r="L222" s="19">
        <v>252</v>
      </c>
      <c r="M222" s="19"/>
      <c r="N222" s="19"/>
      <c r="O222" s="19"/>
      <c r="P222" s="19"/>
      <c r="Q222" s="19"/>
    </row>
    <row r="223" spans="1:17" s="1" customFormat="1" ht="21" customHeight="1">
      <c r="A223" s="13" t="s">
        <v>250</v>
      </c>
      <c r="B223" s="13"/>
      <c r="C223" s="13"/>
      <c r="D223" s="14" t="s">
        <v>251</v>
      </c>
      <c r="E223" s="15">
        <f aca="true" t="shared" si="12" ref="E223:Q223">E224</f>
        <v>1398</v>
      </c>
      <c r="F223" s="15">
        <f t="shared" si="12"/>
        <v>1397</v>
      </c>
      <c r="G223" s="16">
        <f t="shared" si="12"/>
        <v>0</v>
      </c>
      <c r="H223" s="15">
        <f t="shared" si="12"/>
        <v>142.95420000000001</v>
      </c>
      <c r="I223" s="15">
        <f t="shared" si="12"/>
        <v>49.9304</v>
      </c>
      <c r="J223" s="15">
        <f t="shared" si="12"/>
        <v>9.529716</v>
      </c>
      <c r="K223" s="15">
        <f t="shared" si="12"/>
        <v>0.5000000000000011</v>
      </c>
      <c r="L223" s="15">
        <f t="shared" si="12"/>
        <v>958</v>
      </c>
      <c r="M223" s="15">
        <f t="shared" si="12"/>
        <v>0</v>
      </c>
      <c r="N223" s="15">
        <f t="shared" si="12"/>
        <v>0.1</v>
      </c>
      <c r="O223" s="15">
        <f t="shared" si="12"/>
        <v>0</v>
      </c>
      <c r="P223" s="15">
        <f t="shared" si="12"/>
        <v>187</v>
      </c>
      <c r="Q223" s="15">
        <f t="shared" si="12"/>
        <v>50</v>
      </c>
    </row>
    <row r="224" spans="1:17" ht="21" customHeight="1">
      <c r="A224" s="11"/>
      <c r="B224" s="11" t="s">
        <v>35</v>
      </c>
      <c r="C224" s="11"/>
      <c r="D224" s="16" t="s">
        <v>252</v>
      </c>
      <c r="E224" s="15">
        <v>1398</v>
      </c>
      <c r="F224" s="15">
        <v>1397</v>
      </c>
      <c r="G224" s="15">
        <v>0</v>
      </c>
      <c r="H224" s="15">
        <v>142.95420000000001</v>
      </c>
      <c r="I224" s="15">
        <v>49.9304</v>
      </c>
      <c r="J224" s="15">
        <v>9.529716</v>
      </c>
      <c r="K224" s="15">
        <v>0.5000000000000011</v>
      </c>
      <c r="L224" s="15">
        <v>958</v>
      </c>
      <c r="M224" s="15">
        <v>0</v>
      </c>
      <c r="N224" s="15">
        <v>0.1</v>
      </c>
      <c r="O224" s="15">
        <v>0</v>
      </c>
      <c r="P224" s="15">
        <v>187</v>
      </c>
      <c r="Q224" s="15">
        <v>50</v>
      </c>
    </row>
    <row r="225" spans="1:17" ht="21" customHeight="1">
      <c r="A225" s="11"/>
      <c r="B225" s="11"/>
      <c r="C225" s="11" t="s">
        <v>35</v>
      </c>
      <c r="D225" s="15" t="s">
        <v>46</v>
      </c>
      <c r="E225" s="10">
        <v>393.014316</v>
      </c>
      <c r="F225" s="10">
        <v>393.014316</v>
      </c>
      <c r="G225" s="10">
        <v>0</v>
      </c>
      <c r="H225" s="10">
        <v>142.95420000000001</v>
      </c>
      <c r="I225" s="10">
        <v>49.9304</v>
      </c>
      <c r="J225" s="10">
        <v>9.529716</v>
      </c>
      <c r="K225" s="10">
        <v>0.5000000000000011</v>
      </c>
      <c r="L225" s="10">
        <v>3</v>
      </c>
      <c r="M225" s="10">
        <v>0</v>
      </c>
      <c r="N225" s="10">
        <v>0.1</v>
      </c>
      <c r="O225" s="10">
        <v>0</v>
      </c>
      <c r="P225" s="10">
        <v>187</v>
      </c>
      <c r="Q225" s="10">
        <v>0</v>
      </c>
    </row>
    <row r="226" spans="1:17" ht="21" customHeight="1">
      <c r="A226" s="11"/>
      <c r="B226" s="11"/>
      <c r="C226" s="11" t="s">
        <v>55</v>
      </c>
      <c r="D226" s="15" t="s">
        <v>253</v>
      </c>
      <c r="E226" s="10">
        <v>875</v>
      </c>
      <c r="F226" s="10">
        <v>875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875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</row>
    <row r="227" spans="1:17" ht="21" customHeight="1">
      <c r="A227" s="11"/>
      <c r="B227" s="11"/>
      <c r="C227" s="11" t="s">
        <v>47</v>
      </c>
      <c r="D227" s="15" t="s">
        <v>254</v>
      </c>
      <c r="E227" s="10">
        <v>130</v>
      </c>
      <c r="F227" s="10">
        <v>130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80</v>
      </c>
      <c r="M227" s="10">
        <v>0</v>
      </c>
      <c r="N227" s="10">
        <v>0</v>
      </c>
      <c r="O227" s="10">
        <v>0</v>
      </c>
      <c r="P227" s="10">
        <v>0</v>
      </c>
      <c r="Q227" s="10">
        <v>50</v>
      </c>
    </row>
    <row r="228" spans="1:17" s="1" customFormat="1" ht="21" customHeight="1">
      <c r="A228" s="13" t="s">
        <v>255</v>
      </c>
      <c r="B228" s="13"/>
      <c r="C228" s="13"/>
      <c r="D228" s="14" t="s">
        <v>256</v>
      </c>
      <c r="E228" s="15">
        <f>E229+E231+E233+E235</f>
        <v>870.9746501677419</v>
      </c>
      <c r="F228" s="15">
        <f aca="true" t="shared" si="13" ref="F228:Q228">F229+F231+F233+F235</f>
        <v>870.9746501677419</v>
      </c>
      <c r="G228" s="15">
        <f t="shared" si="13"/>
        <v>0</v>
      </c>
      <c r="H228" s="15">
        <f t="shared" si="13"/>
        <v>184.19072944971538</v>
      </c>
      <c r="I228" s="15">
        <f t="shared" si="13"/>
        <v>131.1192</v>
      </c>
      <c r="J228" s="15">
        <f t="shared" si="13"/>
        <v>12.25910307096774</v>
      </c>
      <c r="K228" s="15">
        <f t="shared" si="13"/>
        <v>35.9</v>
      </c>
      <c r="L228" s="15">
        <f t="shared" si="13"/>
        <v>213</v>
      </c>
      <c r="M228" s="15">
        <f t="shared" si="13"/>
        <v>0</v>
      </c>
      <c r="N228" s="15">
        <f t="shared" si="13"/>
        <v>0.5</v>
      </c>
      <c r="O228" s="15">
        <f t="shared" si="13"/>
        <v>0</v>
      </c>
      <c r="P228" s="15">
        <f t="shared" si="13"/>
        <v>3</v>
      </c>
      <c r="Q228" s="15">
        <f t="shared" si="13"/>
        <v>291</v>
      </c>
    </row>
    <row r="229" spans="1:17" ht="21" customHeight="1">
      <c r="A229" s="11"/>
      <c r="B229" s="11" t="s">
        <v>42</v>
      </c>
      <c r="C229" s="11"/>
      <c r="D229" s="16" t="s">
        <v>257</v>
      </c>
      <c r="E229" s="15">
        <v>199.07465016774194</v>
      </c>
      <c r="F229" s="15">
        <v>199.07465016774194</v>
      </c>
      <c r="G229" s="16">
        <v>0</v>
      </c>
      <c r="H229" s="15">
        <v>87.1473470967742</v>
      </c>
      <c r="I229" s="15">
        <v>62.2896</v>
      </c>
      <c r="J229" s="15">
        <v>5.88770307096774</v>
      </c>
      <c r="K229" s="15">
        <v>16.25</v>
      </c>
      <c r="L229" s="15">
        <v>25</v>
      </c>
      <c r="M229" s="15">
        <v>0</v>
      </c>
      <c r="N229" s="15">
        <v>0.5</v>
      </c>
      <c r="O229" s="15">
        <v>0</v>
      </c>
      <c r="P229" s="15">
        <v>2</v>
      </c>
      <c r="Q229" s="15">
        <v>0</v>
      </c>
    </row>
    <row r="230" spans="1:17" ht="21" customHeight="1">
      <c r="A230" s="11"/>
      <c r="B230" s="11"/>
      <c r="C230" s="11" t="s">
        <v>35</v>
      </c>
      <c r="D230" s="16" t="s">
        <v>46</v>
      </c>
      <c r="E230" s="15">
        <v>199.07465016774194</v>
      </c>
      <c r="F230" s="15">
        <v>199.07465016774194</v>
      </c>
      <c r="G230" s="16">
        <v>0</v>
      </c>
      <c r="H230" s="15">
        <v>87.1473470967742</v>
      </c>
      <c r="I230" s="15">
        <v>62.2896</v>
      </c>
      <c r="J230" s="15">
        <v>5.88770307096774</v>
      </c>
      <c r="K230" s="15">
        <v>16.25</v>
      </c>
      <c r="L230" s="15">
        <v>25</v>
      </c>
      <c r="M230" s="15">
        <v>0</v>
      </c>
      <c r="N230" s="15">
        <v>0.5</v>
      </c>
      <c r="O230" s="15">
        <v>0</v>
      </c>
      <c r="P230" s="15">
        <v>2</v>
      </c>
      <c r="Q230" s="15">
        <v>0</v>
      </c>
    </row>
    <row r="231" spans="1:17" ht="21" customHeight="1">
      <c r="A231" s="11"/>
      <c r="B231" s="11" t="s">
        <v>55</v>
      </c>
      <c r="C231" s="11"/>
      <c r="D231" s="16" t="s">
        <v>258</v>
      </c>
      <c r="E231" s="15">
        <v>620.9</v>
      </c>
      <c r="F231" s="15">
        <v>620.9</v>
      </c>
      <c r="G231" s="16">
        <v>0</v>
      </c>
      <c r="H231" s="15">
        <v>97.0433823529412</v>
      </c>
      <c r="I231" s="15">
        <v>68.8296</v>
      </c>
      <c r="J231" s="15">
        <v>6.3714</v>
      </c>
      <c r="K231" s="15">
        <v>19.65</v>
      </c>
      <c r="L231" s="15">
        <v>188</v>
      </c>
      <c r="M231" s="15">
        <v>0</v>
      </c>
      <c r="N231" s="15">
        <v>0</v>
      </c>
      <c r="O231" s="15">
        <v>0</v>
      </c>
      <c r="P231" s="15">
        <v>1</v>
      </c>
      <c r="Q231" s="15">
        <v>240</v>
      </c>
    </row>
    <row r="232" spans="1:17" ht="21" customHeight="1">
      <c r="A232" s="11"/>
      <c r="B232" s="11"/>
      <c r="C232" s="11" t="s">
        <v>35</v>
      </c>
      <c r="D232" s="15" t="s">
        <v>46</v>
      </c>
      <c r="E232" s="10">
        <v>620.9</v>
      </c>
      <c r="F232" s="10">
        <v>620.9</v>
      </c>
      <c r="G232" s="10">
        <v>0</v>
      </c>
      <c r="H232" s="10">
        <v>97.0433823529412</v>
      </c>
      <c r="I232" s="10">
        <v>68.8296</v>
      </c>
      <c r="J232" s="10">
        <v>6.3714</v>
      </c>
      <c r="K232" s="10">
        <v>19.65</v>
      </c>
      <c r="L232" s="10">
        <v>188</v>
      </c>
      <c r="M232" s="10">
        <v>0</v>
      </c>
      <c r="N232" s="10">
        <v>0</v>
      </c>
      <c r="O232" s="10">
        <v>0</v>
      </c>
      <c r="P232" s="10">
        <v>1</v>
      </c>
      <c r="Q232" s="10">
        <v>240</v>
      </c>
    </row>
    <row r="233" spans="1:17" ht="21" customHeight="1">
      <c r="A233" s="11"/>
      <c r="B233" s="11" t="s">
        <v>38</v>
      </c>
      <c r="C233" s="11"/>
      <c r="D233" s="15" t="s">
        <v>259</v>
      </c>
      <c r="E233" s="10">
        <v>39</v>
      </c>
      <c r="F233" s="10">
        <v>39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>
        <v>39</v>
      </c>
    </row>
    <row r="234" spans="1:17" ht="21" customHeight="1">
      <c r="A234" s="11"/>
      <c r="B234" s="11"/>
      <c r="C234" s="11" t="s">
        <v>49</v>
      </c>
      <c r="D234" s="15" t="s">
        <v>260</v>
      </c>
      <c r="E234" s="10">
        <v>39</v>
      </c>
      <c r="F234" s="10">
        <v>39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>
        <v>39</v>
      </c>
    </row>
    <row r="235" spans="1:17" ht="21" customHeight="1">
      <c r="A235" s="11"/>
      <c r="B235" s="11" t="s">
        <v>47</v>
      </c>
      <c r="C235" s="11" t="s">
        <v>47</v>
      </c>
      <c r="D235" s="15" t="s">
        <v>261</v>
      </c>
      <c r="E235" s="10">
        <v>12</v>
      </c>
      <c r="F235" s="10">
        <v>12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>
        <v>12</v>
      </c>
    </row>
    <row r="236" spans="1:17" s="1" customFormat="1" ht="21" customHeight="1">
      <c r="A236" s="13" t="s">
        <v>262</v>
      </c>
      <c r="B236" s="13"/>
      <c r="C236" s="13"/>
      <c r="D236" s="14" t="s">
        <v>263</v>
      </c>
      <c r="E236" s="15">
        <f aca="true" t="shared" si="14" ref="E236:Q236">E237+E239</f>
        <v>334.3</v>
      </c>
      <c r="F236" s="15">
        <f t="shared" si="14"/>
        <v>334.3</v>
      </c>
      <c r="G236" s="16">
        <f t="shared" si="14"/>
        <v>0</v>
      </c>
      <c r="H236" s="15">
        <f t="shared" si="14"/>
        <v>147.5192794685991</v>
      </c>
      <c r="I236" s="15">
        <f t="shared" si="14"/>
        <v>99.7188</v>
      </c>
      <c r="J236" s="15">
        <f t="shared" si="14"/>
        <v>9.71502</v>
      </c>
      <c r="K236" s="15">
        <f t="shared" si="14"/>
        <v>13.9</v>
      </c>
      <c r="L236" s="15">
        <f t="shared" si="14"/>
        <v>34</v>
      </c>
      <c r="M236" s="15">
        <f t="shared" si="14"/>
        <v>0</v>
      </c>
      <c r="N236" s="15">
        <f t="shared" si="14"/>
        <v>0.5</v>
      </c>
      <c r="O236" s="15">
        <f t="shared" si="14"/>
        <v>0</v>
      </c>
      <c r="P236" s="15">
        <f t="shared" si="14"/>
        <v>4</v>
      </c>
      <c r="Q236" s="15">
        <f t="shared" si="14"/>
        <v>25</v>
      </c>
    </row>
    <row r="237" spans="1:17" ht="21" customHeight="1">
      <c r="A237" s="11"/>
      <c r="B237" s="11" t="s">
        <v>40</v>
      </c>
      <c r="C237" s="11"/>
      <c r="D237" s="16" t="s">
        <v>264</v>
      </c>
      <c r="E237" s="15">
        <v>197.4</v>
      </c>
      <c r="F237" s="15">
        <v>197.4</v>
      </c>
      <c r="G237" s="16">
        <v>0</v>
      </c>
      <c r="H237" s="15">
        <v>99.1455739130435</v>
      </c>
      <c r="I237" s="15">
        <v>63.6468</v>
      </c>
      <c r="J237" s="15">
        <v>6.521088000000001</v>
      </c>
      <c r="K237" s="15">
        <v>4.6</v>
      </c>
      <c r="L237" s="15">
        <v>12</v>
      </c>
      <c r="M237" s="15">
        <v>0</v>
      </c>
      <c r="N237" s="15">
        <v>0.5</v>
      </c>
      <c r="O237" s="15">
        <v>0</v>
      </c>
      <c r="P237" s="15">
        <v>1</v>
      </c>
      <c r="Q237" s="15">
        <v>10</v>
      </c>
    </row>
    <row r="238" spans="1:17" ht="21" customHeight="1">
      <c r="A238" s="11"/>
      <c r="B238" s="11"/>
      <c r="C238" s="11" t="s">
        <v>35</v>
      </c>
      <c r="D238" s="15" t="s">
        <v>46</v>
      </c>
      <c r="E238" s="10">
        <v>197.4</v>
      </c>
      <c r="F238" s="10">
        <v>197.4</v>
      </c>
      <c r="G238" s="10">
        <v>0</v>
      </c>
      <c r="H238" s="10">
        <v>99.1455739130435</v>
      </c>
      <c r="I238" s="10">
        <v>63.6468</v>
      </c>
      <c r="J238" s="10">
        <v>6.521088000000001</v>
      </c>
      <c r="K238" s="10">
        <v>4.6</v>
      </c>
      <c r="L238" s="10">
        <v>12</v>
      </c>
      <c r="M238" s="10">
        <v>0</v>
      </c>
      <c r="N238" s="10">
        <v>0.5</v>
      </c>
      <c r="O238" s="10">
        <v>0</v>
      </c>
      <c r="P238" s="10">
        <v>1</v>
      </c>
      <c r="Q238" s="10">
        <v>10</v>
      </c>
    </row>
    <row r="239" spans="1:17" ht="21" customHeight="1">
      <c r="A239" s="11"/>
      <c r="B239" s="11" t="s">
        <v>42</v>
      </c>
      <c r="C239" s="11"/>
      <c r="D239" s="16" t="s">
        <v>265</v>
      </c>
      <c r="E239" s="15">
        <v>136.9</v>
      </c>
      <c r="F239" s="15">
        <v>136.9</v>
      </c>
      <c r="G239" s="16">
        <v>0</v>
      </c>
      <c r="H239" s="15">
        <v>48.3737055555556</v>
      </c>
      <c r="I239" s="15">
        <v>36.072</v>
      </c>
      <c r="J239" s="15">
        <v>3.193932</v>
      </c>
      <c r="K239" s="15">
        <v>9.3</v>
      </c>
      <c r="L239" s="15">
        <v>22</v>
      </c>
      <c r="M239" s="15">
        <v>0</v>
      </c>
      <c r="N239" s="15">
        <v>0</v>
      </c>
      <c r="O239" s="15">
        <v>0</v>
      </c>
      <c r="P239" s="15">
        <v>3</v>
      </c>
      <c r="Q239" s="15">
        <v>15</v>
      </c>
    </row>
    <row r="240" spans="1:17" ht="21" customHeight="1">
      <c r="A240" s="11"/>
      <c r="B240" s="11"/>
      <c r="C240" s="11" t="s">
        <v>35</v>
      </c>
      <c r="D240" s="15" t="s">
        <v>46</v>
      </c>
      <c r="E240" s="10">
        <v>136.9</v>
      </c>
      <c r="F240" s="10">
        <v>136.9</v>
      </c>
      <c r="G240" s="10">
        <v>0</v>
      </c>
      <c r="H240" s="10">
        <v>48.3737055555556</v>
      </c>
      <c r="I240" s="10">
        <v>36.072</v>
      </c>
      <c r="J240" s="10">
        <v>3.193932</v>
      </c>
      <c r="K240" s="10">
        <v>9.3</v>
      </c>
      <c r="L240" s="10">
        <v>22</v>
      </c>
      <c r="M240" s="10">
        <v>0</v>
      </c>
      <c r="N240" s="10">
        <v>0</v>
      </c>
      <c r="O240" s="10">
        <v>0</v>
      </c>
      <c r="P240" s="10">
        <v>3</v>
      </c>
      <c r="Q240" s="10">
        <v>15</v>
      </c>
    </row>
    <row r="241" spans="1:17" s="1" customFormat="1" ht="21" customHeight="1">
      <c r="A241" s="13" t="s">
        <v>266</v>
      </c>
      <c r="B241" s="13"/>
      <c r="C241" s="13"/>
      <c r="D241" s="14" t="s">
        <v>267</v>
      </c>
      <c r="E241" s="15">
        <f aca="true" t="shared" si="15" ref="E241:Q241">E242+E245</f>
        <v>2687.126239033708</v>
      </c>
      <c r="F241" s="15">
        <f t="shared" si="15"/>
        <v>2687.126239033708</v>
      </c>
      <c r="G241" s="16">
        <f t="shared" si="15"/>
        <v>0</v>
      </c>
      <c r="H241" s="15">
        <f t="shared" si="15"/>
        <v>492.757157303371</v>
      </c>
      <c r="I241" s="15">
        <f t="shared" si="15"/>
        <v>250.3824</v>
      </c>
      <c r="J241" s="15">
        <f t="shared" si="15"/>
        <v>33.9866817303371</v>
      </c>
      <c r="K241" s="15">
        <f t="shared" si="15"/>
        <v>0</v>
      </c>
      <c r="L241" s="15">
        <f t="shared" si="15"/>
        <v>60</v>
      </c>
      <c r="M241" s="15">
        <f t="shared" si="15"/>
        <v>0</v>
      </c>
      <c r="N241" s="15">
        <f t="shared" si="15"/>
        <v>0</v>
      </c>
      <c r="O241" s="15">
        <f t="shared" si="15"/>
        <v>0</v>
      </c>
      <c r="P241" s="15">
        <f t="shared" si="15"/>
        <v>0</v>
      </c>
      <c r="Q241" s="15">
        <f t="shared" si="15"/>
        <v>1850</v>
      </c>
    </row>
    <row r="242" spans="1:17" ht="21" customHeight="1">
      <c r="A242" s="11"/>
      <c r="B242" s="11" t="s">
        <v>35</v>
      </c>
      <c r="C242" s="11"/>
      <c r="D242" s="16" t="s">
        <v>268</v>
      </c>
      <c r="E242" s="15">
        <v>2627.126239033708</v>
      </c>
      <c r="F242" s="15">
        <v>2627.126239033708</v>
      </c>
      <c r="G242" s="16">
        <v>0</v>
      </c>
      <c r="H242" s="15">
        <v>492.757157303371</v>
      </c>
      <c r="I242" s="15">
        <v>250.3824</v>
      </c>
      <c r="J242" s="15">
        <v>33.9866817303371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1850</v>
      </c>
    </row>
    <row r="243" spans="1:17" ht="21" customHeight="1">
      <c r="A243" s="11"/>
      <c r="B243" s="11"/>
      <c r="C243" s="11" t="s">
        <v>35</v>
      </c>
      <c r="D243" s="15" t="s">
        <v>46</v>
      </c>
      <c r="E243" s="10">
        <v>2027.126239033708</v>
      </c>
      <c r="F243" s="10">
        <v>2027.126239033708</v>
      </c>
      <c r="G243" s="10">
        <v>0</v>
      </c>
      <c r="H243" s="10">
        <v>492.757157303371</v>
      </c>
      <c r="I243" s="10">
        <v>250.3824</v>
      </c>
      <c r="J243" s="10">
        <v>33.9866817303371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1250</v>
      </c>
    </row>
    <row r="244" spans="1:17" ht="24.75" customHeight="1">
      <c r="A244" s="11"/>
      <c r="B244" s="11"/>
      <c r="C244" s="11" t="s">
        <v>55</v>
      </c>
      <c r="D244" s="16" t="s">
        <v>269</v>
      </c>
      <c r="E244" s="15">
        <v>600</v>
      </c>
      <c r="F244" s="15">
        <v>600</v>
      </c>
      <c r="G244" s="17"/>
      <c r="H244" s="19"/>
      <c r="I244" s="19"/>
      <c r="J244" s="19"/>
      <c r="K244" s="19"/>
      <c r="L244" s="19"/>
      <c r="M244" s="19"/>
      <c r="N244" s="19"/>
      <c r="O244" s="19"/>
      <c r="P244" s="19"/>
      <c r="Q244" s="19">
        <v>600</v>
      </c>
    </row>
    <row r="245" spans="1:17" ht="21" customHeight="1">
      <c r="A245" s="11"/>
      <c r="B245" s="11" t="s">
        <v>42</v>
      </c>
      <c r="C245" s="11"/>
      <c r="D245" s="16" t="s">
        <v>270</v>
      </c>
      <c r="E245" s="15">
        <v>60</v>
      </c>
      <c r="F245" s="15">
        <v>60</v>
      </c>
      <c r="G245" s="16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60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</row>
    <row r="246" spans="1:17" ht="11.25">
      <c r="A246" s="11"/>
      <c r="B246" s="11"/>
      <c r="C246" s="11" t="s">
        <v>47</v>
      </c>
      <c r="D246" s="16" t="s">
        <v>271</v>
      </c>
      <c r="E246" s="15">
        <v>60</v>
      </c>
      <c r="F246" s="15">
        <v>60</v>
      </c>
      <c r="G246" s="17"/>
      <c r="H246" s="19"/>
      <c r="I246" s="19"/>
      <c r="J246" s="19"/>
      <c r="K246" s="19"/>
      <c r="L246" s="19">
        <v>60</v>
      </c>
      <c r="M246" s="19"/>
      <c r="N246" s="19"/>
      <c r="O246" s="19"/>
      <c r="P246" s="19"/>
      <c r="Q246" s="19"/>
    </row>
    <row r="247" spans="1:17" s="1" customFormat="1" ht="21" customHeight="1">
      <c r="A247" s="13" t="s">
        <v>272</v>
      </c>
      <c r="B247" s="13"/>
      <c r="C247" s="13"/>
      <c r="D247" s="14" t="s">
        <v>273</v>
      </c>
      <c r="E247" s="15">
        <f aca="true" t="shared" si="16" ref="E247:Q248">E248</f>
        <v>1237.7</v>
      </c>
      <c r="F247" s="15">
        <f t="shared" si="16"/>
        <v>1237.7</v>
      </c>
      <c r="G247" s="16">
        <f t="shared" si="16"/>
        <v>0</v>
      </c>
      <c r="H247" s="15">
        <f t="shared" si="16"/>
        <v>0</v>
      </c>
      <c r="I247" s="15">
        <f t="shared" si="16"/>
        <v>0</v>
      </c>
      <c r="J247" s="15">
        <f t="shared" si="16"/>
        <v>0</v>
      </c>
      <c r="K247" s="15">
        <f t="shared" si="16"/>
        <v>0</v>
      </c>
      <c r="L247" s="15">
        <f t="shared" si="16"/>
        <v>0</v>
      </c>
      <c r="M247" s="15">
        <f t="shared" si="16"/>
        <v>0</v>
      </c>
      <c r="N247" s="15">
        <f t="shared" si="16"/>
        <v>0</v>
      </c>
      <c r="O247" s="15">
        <f t="shared" si="16"/>
        <v>1237.7</v>
      </c>
      <c r="P247" s="15">
        <f t="shared" si="16"/>
        <v>0</v>
      </c>
      <c r="Q247" s="15">
        <f t="shared" si="16"/>
        <v>0</v>
      </c>
    </row>
    <row r="248" spans="1:17" ht="21" customHeight="1">
      <c r="A248" s="11"/>
      <c r="B248" s="11" t="s">
        <v>40</v>
      </c>
      <c r="C248" s="11"/>
      <c r="D248" s="16" t="s">
        <v>274</v>
      </c>
      <c r="E248" s="15">
        <f t="shared" si="16"/>
        <v>1237.7</v>
      </c>
      <c r="F248" s="15">
        <f t="shared" si="16"/>
        <v>1237.7</v>
      </c>
      <c r="G248" s="16">
        <f t="shared" si="16"/>
        <v>0</v>
      </c>
      <c r="H248" s="15">
        <f t="shared" si="16"/>
        <v>0</v>
      </c>
      <c r="I248" s="15">
        <f t="shared" si="16"/>
        <v>0</v>
      </c>
      <c r="J248" s="15">
        <f t="shared" si="16"/>
        <v>0</v>
      </c>
      <c r="K248" s="15">
        <f t="shared" si="16"/>
        <v>0</v>
      </c>
      <c r="L248" s="15">
        <f t="shared" si="16"/>
        <v>0</v>
      </c>
      <c r="M248" s="15">
        <f t="shared" si="16"/>
        <v>0</v>
      </c>
      <c r="N248" s="15">
        <f t="shared" si="16"/>
        <v>0</v>
      </c>
      <c r="O248" s="15">
        <f t="shared" si="16"/>
        <v>1237.7</v>
      </c>
      <c r="P248" s="15">
        <f t="shared" si="16"/>
        <v>0</v>
      </c>
      <c r="Q248" s="15">
        <f t="shared" si="16"/>
        <v>0</v>
      </c>
    </row>
    <row r="249" spans="1:17" ht="24.75" customHeight="1">
      <c r="A249" s="11"/>
      <c r="B249" s="11"/>
      <c r="C249" s="11" t="s">
        <v>35</v>
      </c>
      <c r="D249" s="16" t="s">
        <v>275</v>
      </c>
      <c r="E249" s="15">
        <f>SUM(H249:Q249)</f>
        <v>1237.7</v>
      </c>
      <c r="F249" s="15">
        <f>E249-G249</f>
        <v>1237.7</v>
      </c>
      <c r="G249" s="17"/>
      <c r="H249" s="19"/>
      <c r="I249" s="19"/>
      <c r="J249" s="19"/>
      <c r="K249" s="19"/>
      <c r="L249" s="19"/>
      <c r="M249" s="19"/>
      <c r="N249" s="19"/>
      <c r="O249" s="19">
        <v>1237.7</v>
      </c>
      <c r="P249" s="19"/>
      <c r="Q249" s="19"/>
    </row>
    <row r="250" spans="1:17" s="1" customFormat="1" ht="21" customHeight="1">
      <c r="A250" s="13" t="s">
        <v>276</v>
      </c>
      <c r="B250" s="13"/>
      <c r="C250" s="13"/>
      <c r="D250" s="14" t="s">
        <v>277</v>
      </c>
      <c r="E250" s="15">
        <f aca="true" t="shared" si="17" ref="E250:Q250">E251</f>
        <v>188.55388</v>
      </c>
      <c r="F250" s="15">
        <f t="shared" si="17"/>
        <v>188.55388</v>
      </c>
      <c r="G250" s="16">
        <f t="shared" si="17"/>
        <v>0</v>
      </c>
      <c r="H250" s="15">
        <f t="shared" si="17"/>
        <v>42.005</v>
      </c>
      <c r="I250" s="15">
        <f t="shared" si="17"/>
        <v>24.6672</v>
      </c>
      <c r="J250" s="15">
        <f t="shared" si="17"/>
        <v>2.73168</v>
      </c>
      <c r="K250" s="15">
        <f t="shared" si="17"/>
        <v>9.15</v>
      </c>
      <c r="L250" s="15">
        <f t="shared" si="17"/>
        <v>110</v>
      </c>
      <c r="M250" s="15">
        <f t="shared" si="17"/>
        <v>0</v>
      </c>
      <c r="N250" s="15">
        <f t="shared" si="17"/>
        <v>0</v>
      </c>
      <c r="O250" s="15">
        <f t="shared" si="17"/>
        <v>0</v>
      </c>
      <c r="P250" s="15">
        <f t="shared" si="17"/>
        <v>0</v>
      </c>
      <c r="Q250" s="15">
        <f t="shared" si="17"/>
        <v>0</v>
      </c>
    </row>
    <row r="251" spans="1:17" ht="21" customHeight="1">
      <c r="A251" s="11"/>
      <c r="B251" s="11" t="s">
        <v>35</v>
      </c>
      <c r="C251" s="11"/>
      <c r="D251" s="16" t="s">
        <v>278</v>
      </c>
      <c r="E251" s="15">
        <v>188.55388</v>
      </c>
      <c r="F251" s="15">
        <v>188.55388</v>
      </c>
      <c r="G251" s="16">
        <v>0</v>
      </c>
      <c r="H251" s="15">
        <v>42.005</v>
      </c>
      <c r="I251" s="15">
        <v>24.6672</v>
      </c>
      <c r="J251" s="15">
        <v>2.73168</v>
      </c>
      <c r="K251" s="15">
        <v>9.15</v>
      </c>
      <c r="L251" s="15">
        <v>110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</row>
    <row r="252" spans="1:17" ht="21" customHeight="1">
      <c r="A252" s="11"/>
      <c r="B252" s="11"/>
      <c r="C252" s="11" t="s">
        <v>35</v>
      </c>
      <c r="D252" s="15" t="s">
        <v>46</v>
      </c>
      <c r="E252" s="10">
        <v>88.55388</v>
      </c>
      <c r="F252" s="10">
        <v>88.55388</v>
      </c>
      <c r="G252" s="10">
        <v>0</v>
      </c>
      <c r="H252" s="10">
        <v>42.005</v>
      </c>
      <c r="I252" s="10">
        <v>24.6672</v>
      </c>
      <c r="J252" s="10">
        <v>2.73168</v>
      </c>
      <c r="K252" s="10">
        <v>9.15</v>
      </c>
      <c r="L252" s="10">
        <v>10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</row>
    <row r="253" spans="1:17" ht="21" customHeight="1">
      <c r="A253" s="11"/>
      <c r="B253" s="11"/>
      <c r="C253" s="11" t="s">
        <v>55</v>
      </c>
      <c r="D253" s="15" t="s">
        <v>279</v>
      </c>
      <c r="E253" s="10">
        <v>100</v>
      </c>
      <c r="F253" s="10">
        <v>100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100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</row>
    <row r="254" spans="1:17" s="1" customFormat="1" ht="21" customHeight="1">
      <c r="A254" s="13" t="s">
        <v>280</v>
      </c>
      <c r="B254" s="13" t="s">
        <v>225</v>
      </c>
      <c r="C254" s="13" t="s">
        <v>225</v>
      </c>
      <c r="D254" s="14" t="s">
        <v>281</v>
      </c>
      <c r="E254" s="15">
        <f>SUM(H254:Q254)</f>
        <v>900</v>
      </c>
      <c r="F254" s="15">
        <f>E254-G254</f>
        <v>900</v>
      </c>
      <c r="G254" s="16"/>
      <c r="H254" s="15"/>
      <c r="I254" s="15"/>
      <c r="J254" s="15"/>
      <c r="K254" s="15"/>
      <c r="L254" s="15">
        <v>900</v>
      </c>
      <c r="M254" s="15"/>
      <c r="N254" s="15"/>
      <c r="O254" s="15"/>
      <c r="P254" s="15"/>
      <c r="Q254" s="15"/>
    </row>
    <row r="255" spans="1:17" s="1" customFormat="1" ht="21" customHeight="1">
      <c r="A255" s="13" t="s">
        <v>282</v>
      </c>
      <c r="B255" s="13"/>
      <c r="C255" s="13"/>
      <c r="D255" s="14" t="s">
        <v>283</v>
      </c>
      <c r="E255" s="15">
        <f>F255</f>
        <v>98405.3</v>
      </c>
      <c r="F255" s="15">
        <f>L255+Q255</f>
        <v>98405.3</v>
      </c>
      <c r="G255" s="16">
        <f aca="true" t="shared" si="18" ref="E255:Q256">G256</f>
        <v>0</v>
      </c>
      <c r="H255" s="15">
        <f t="shared" si="18"/>
        <v>0</v>
      </c>
      <c r="I255" s="15">
        <f t="shared" si="18"/>
        <v>0</v>
      </c>
      <c r="J255" s="15">
        <f t="shared" si="18"/>
        <v>0</v>
      </c>
      <c r="K255" s="15">
        <f t="shared" si="18"/>
        <v>0</v>
      </c>
      <c r="L255" s="15">
        <f t="shared" si="18"/>
        <v>88479</v>
      </c>
      <c r="M255" s="15">
        <f t="shared" si="18"/>
        <v>0</v>
      </c>
      <c r="N255" s="15">
        <f t="shared" si="18"/>
        <v>0</v>
      </c>
      <c r="O255" s="15">
        <f t="shared" si="18"/>
        <v>0</v>
      </c>
      <c r="P255" s="15">
        <f t="shared" si="18"/>
        <v>0</v>
      </c>
      <c r="Q255" s="15">
        <v>9926.3</v>
      </c>
    </row>
    <row r="256" spans="1:17" ht="21" customHeight="1">
      <c r="A256" s="11"/>
      <c r="B256" s="11" t="s">
        <v>47</v>
      </c>
      <c r="C256" s="11"/>
      <c r="D256" s="16" t="s">
        <v>283</v>
      </c>
      <c r="E256" s="15">
        <f>F256</f>
        <v>98405.3</v>
      </c>
      <c r="F256" s="15">
        <f>L256+Q256</f>
        <v>98405.3</v>
      </c>
      <c r="G256" s="16">
        <f t="shared" si="18"/>
        <v>0</v>
      </c>
      <c r="H256" s="15">
        <f t="shared" si="18"/>
        <v>0</v>
      </c>
      <c r="I256" s="15">
        <f t="shared" si="18"/>
        <v>0</v>
      </c>
      <c r="J256" s="15">
        <f t="shared" si="18"/>
        <v>0</v>
      </c>
      <c r="K256" s="15">
        <f t="shared" si="18"/>
        <v>0</v>
      </c>
      <c r="L256" s="15">
        <v>88479</v>
      </c>
      <c r="M256" s="15">
        <f t="shared" si="18"/>
        <v>0</v>
      </c>
      <c r="N256" s="15">
        <f t="shared" si="18"/>
        <v>0</v>
      </c>
      <c r="O256" s="15">
        <f t="shared" si="18"/>
        <v>0</v>
      </c>
      <c r="P256" s="15">
        <f t="shared" si="18"/>
        <v>0</v>
      </c>
      <c r="Q256" s="15">
        <v>9926.3</v>
      </c>
    </row>
    <row r="257" spans="1:17" ht="21" customHeight="1">
      <c r="A257" s="11"/>
      <c r="B257" s="11"/>
      <c r="C257" s="11" t="s">
        <v>35</v>
      </c>
      <c r="D257" s="15" t="s">
        <v>283</v>
      </c>
      <c r="E257" s="15">
        <f>F257</f>
        <v>98405.3</v>
      </c>
      <c r="F257" s="15">
        <f>L257+Q257</f>
        <v>98405.3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88479</v>
      </c>
      <c r="M257" s="10"/>
      <c r="N257" s="10"/>
      <c r="O257" s="10"/>
      <c r="P257" s="10"/>
      <c r="Q257" s="10">
        <v>9926.3</v>
      </c>
    </row>
    <row r="258" spans="1:17" ht="29.25" customHeight="1">
      <c r="A258" s="11"/>
      <c r="B258" s="11"/>
      <c r="C258" s="11"/>
      <c r="D258" s="16"/>
      <c r="E258" s="15"/>
      <c r="F258" s="15"/>
      <c r="G258" s="17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1:17" ht="29.25" customHeight="1">
      <c r="A259" s="11"/>
      <c r="B259" s="11"/>
      <c r="C259" s="11"/>
      <c r="D259" s="16"/>
      <c r="E259" s="15"/>
      <c r="F259" s="15"/>
      <c r="G259" s="17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ht="29.25" customHeight="1">
      <c r="A260" s="11"/>
      <c r="B260" s="11"/>
      <c r="C260" s="11"/>
      <c r="D260" s="16"/>
      <c r="E260" s="15"/>
      <c r="F260" s="15"/>
      <c r="G260" s="17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1:17" s="1" customFormat="1" ht="21" customHeight="1">
      <c r="A261" s="13"/>
      <c r="B261" s="13"/>
      <c r="C261" s="13"/>
      <c r="D261" s="14" t="s">
        <v>284</v>
      </c>
      <c r="E261" s="15">
        <f aca="true" t="shared" si="19" ref="E261:Q261">E6+E55+E60+E74+E88+E96+E110+E153+E183+E190+E199+E223+E228+E236+E241+E247+E250+E254+E255</f>
        <v>219727.02656064264</v>
      </c>
      <c r="F261" s="15">
        <f t="shared" si="19"/>
        <v>210552.22656064268</v>
      </c>
      <c r="G261" s="15">
        <f t="shared" si="19"/>
        <v>9173.8</v>
      </c>
      <c r="H261" s="15">
        <f t="shared" si="19"/>
        <v>27245.811236833353</v>
      </c>
      <c r="I261" s="15">
        <f t="shared" si="19"/>
        <v>16660.453172727503</v>
      </c>
      <c r="J261" s="15">
        <f t="shared" si="19"/>
        <v>3464.526408111669</v>
      </c>
      <c r="K261" s="15">
        <f t="shared" si="19"/>
        <v>3744.1</v>
      </c>
      <c r="L261" s="15">
        <f t="shared" si="19"/>
        <v>125295.94</v>
      </c>
      <c r="M261" s="15">
        <f t="shared" si="19"/>
        <v>12433.366399999999</v>
      </c>
      <c r="N261" s="15">
        <f t="shared" si="19"/>
        <v>524.9</v>
      </c>
      <c r="O261" s="15">
        <f t="shared" si="19"/>
        <v>2280</v>
      </c>
      <c r="P261" s="15">
        <f t="shared" si="19"/>
        <v>1717.6</v>
      </c>
      <c r="Q261" s="15">
        <f t="shared" si="19"/>
        <v>26360.3</v>
      </c>
    </row>
  </sheetData>
  <sheetProtection/>
  <mergeCells count="17">
    <mergeCell ref="A1:Q1"/>
    <mergeCell ref="A2:C2"/>
    <mergeCell ref="A3:C3"/>
    <mergeCell ref="E3:G3"/>
    <mergeCell ref="H3:Q3"/>
    <mergeCell ref="H4:J4"/>
    <mergeCell ref="K4:L4"/>
    <mergeCell ref="M4:O4"/>
    <mergeCell ref="A4:A5"/>
    <mergeCell ref="B4:B5"/>
    <mergeCell ref="C4:C5"/>
    <mergeCell ref="D3:D5"/>
    <mergeCell ref="E4:E5"/>
    <mergeCell ref="F4:F5"/>
    <mergeCell ref="G4:G5"/>
    <mergeCell ref="P4:P5"/>
    <mergeCell ref="Q4:Q5"/>
  </mergeCells>
  <printOptions/>
  <pageMargins left="0.21" right="0.26" top="0.98" bottom="0.9" header="0.51" footer="0.51"/>
  <pageSetup firstPageNumber="23" useFirstPageNumber="1" horizontalDpi="600" verticalDpi="600" orientation="landscape" paperSize="9" scale="85"/>
  <headerFooter scaleWithDoc="0" alignWithMargins="0">
    <oddFooter xml:space="preserve">&amp;C &amp;P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临湘市财政局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陈三雄</dc:creator>
  <cp:keywords/>
  <dc:description/>
  <cp:lastModifiedBy>yusuan</cp:lastModifiedBy>
  <cp:lastPrinted>2016-05-25T07:05:10Z</cp:lastPrinted>
  <dcterms:created xsi:type="dcterms:W3CDTF">2001-03-06T02:29:25Z</dcterms:created>
  <dcterms:modified xsi:type="dcterms:W3CDTF">2017-09-14T03:47:26Z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