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3715" windowHeight="9615"/>
  </bookViews>
  <sheets>
    <sheet name="2016" sheetId="1" r:id="rId1"/>
  </sheets>
  <definedNames>
    <definedName name="_xlnm.Print_Area">#N/A</definedName>
    <definedName name="_xlnm.Print_Titles" localSheetId="0">'2016'!$4:$4</definedName>
    <definedName name="_xlnm.Print_Titles">#N/A</definedName>
  </definedNames>
  <calcPr calcId="145621"/>
</workbook>
</file>

<file path=xl/calcChain.xml><?xml version="1.0" encoding="utf-8"?>
<calcChain xmlns="http://schemas.openxmlformats.org/spreadsheetml/2006/main">
  <c r="H69" i="1" l="1"/>
  <c r="H97" i="1"/>
  <c r="H31" i="1"/>
  <c r="H6" i="1"/>
  <c r="H5" i="1" l="1"/>
  <c r="F111" i="1"/>
  <c r="G111" i="1"/>
  <c r="E111" i="1"/>
  <c r="D111" i="1"/>
  <c r="F6" i="1" l="1"/>
  <c r="G6" i="1"/>
  <c r="F10" i="1"/>
  <c r="G10" i="1"/>
  <c r="F17" i="1"/>
  <c r="G17" i="1"/>
  <c r="F22" i="1"/>
  <c r="G22" i="1"/>
  <c r="F31" i="1"/>
  <c r="G31" i="1"/>
  <c r="F42" i="1"/>
  <c r="G42" i="1"/>
  <c r="F50" i="1"/>
  <c r="G50" i="1"/>
  <c r="F59" i="1"/>
  <c r="G59" i="1"/>
  <c r="F63" i="1"/>
  <c r="G63" i="1"/>
  <c r="F69" i="1"/>
  <c r="G69" i="1"/>
  <c r="F80" i="1"/>
  <c r="G80" i="1"/>
  <c r="F91" i="1"/>
  <c r="G91" i="1"/>
  <c r="F97" i="1"/>
  <c r="G97" i="1"/>
  <c r="G5" i="1" l="1"/>
  <c r="F5" i="1"/>
  <c r="D37" i="1" l="1"/>
  <c r="E97" i="1" l="1"/>
  <c r="D97" i="1"/>
  <c r="E91" i="1"/>
  <c r="D91" i="1"/>
  <c r="E80" i="1"/>
  <c r="D80" i="1"/>
  <c r="E69" i="1"/>
  <c r="D69" i="1"/>
  <c r="E63" i="1"/>
  <c r="D63" i="1"/>
  <c r="E59" i="1"/>
  <c r="D59" i="1"/>
  <c r="E50" i="1"/>
  <c r="D50" i="1"/>
  <c r="E42" i="1"/>
  <c r="D42" i="1"/>
  <c r="E31" i="1"/>
  <c r="D31" i="1"/>
  <c r="E22" i="1"/>
  <c r="D22" i="1"/>
  <c r="E17" i="1"/>
  <c r="D17" i="1"/>
  <c r="E10" i="1"/>
  <c r="D10" i="1"/>
  <c r="E6" i="1"/>
  <c r="D6" i="1"/>
  <c r="D5" i="1" l="1"/>
  <c r="E5" i="1"/>
</calcChain>
</file>

<file path=xl/sharedStrings.xml><?xml version="1.0" encoding="utf-8"?>
<sst xmlns="http://schemas.openxmlformats.org/spreadsheetml/2006/main" count="146" uniqueCount="135">
  <si>
    <t>序号</t>
    <phoneticPr fontId="3" type="noConversion"/>
  </si>
  <si>
    <t>市县名称</t>
    <phoneticPr fontId="3" type="noConversion"/>
  </si>
  <si>
    <t>车辆标台数
（按月折算）</t>
    <phoneticPr fontId="3" type="noConversion"/>
  </si>
  <si>
    <t>城镇人口
（万人）</t>
    <phoneticPr fontId="3" type="noConversion"/>
  </si>
  <si>
    <t>分配金额
（万元）</t>
    <phoneticPr fontId="3" type="noConversion"/>
  </si>
  <si>
    <t>全省合计</t>
    <phoneticPr fontId="3" type="noConversion"/>
  </si>
  <si>
    <t>长沙市</t>
    <phoneticPr fontId="3" type="noConversion"/>
  </si>
  <si>
    <t>长沙市小计</t>
    <phoneticPr fontId="3" type="noConversion"/>
  </si>
  <si>
    <t>市本级及所辖区</t>
    <phoneticPr fontId="3" type="noConversion"/>
  </si>
  <si>
    <t>浏阳市</t>
  </si>
  <si>
    <t>宁乡市</t>
    <phoneticPr fontId="3" type="noConversion"/>
  </si>
  <si>
    <t>株洲市</t>
    <phoneticPr fontId="3" type="noConversion"/>
  </si>
  <si>
    <t>株洲市小计</t>
    <phoneticPr fontId="3" type="noConversion"/>
  </si>
  <si>
    <t>市本级及所辖区</t>
  </si>
  <si>
    <t>株洲县</t>
    <phoneticPr fontId="3" type="noConversion"/>
  </si>
  <si>
    <t>醴陵市</t>
  </si>
  <si>
    <t>攸县</t>
  </si>
  <si>
    <t>茶陵县</t>
  </si>
  <si>
    <t>炎陵县</t>
  </si>
  <si>
    <t>湘潭市</t>
    <phoneticPr fontId="3" type="noConversion"/>
  </si>
  <si>
    <t>湘潭市小计</t>
    <phoneticPr fontId="3" type="noConversion"/>
  </si>
  <si>
    <t>湘潭县</t>
  </si>
  <si>
    <t>湘乡市</t>
  </si>
  <si>
    <t>韶山市</t>
  </si>
  <si>
    <t>衡阳市</t>
    <phoneticPr fontId="3" type="noConversion"/>
  </si>
  <si>
    <t>衡阳市小计</t>
    <phoneticPr fontId="3" type="noConversion"/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</si>
  <si>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</si>
  <si>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</si>
  <si>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</si>
  <si>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</si>
  <si>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</si>
  <si>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</si>
  <si>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</si>
  <si>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</t>
    <phoneticPr fontId="3" type="noConversion"/>
  </si>
  <si>
    <t>邵阳市小计</t>
    <phoneticPr fontId="3" type="noConversion"/>
  </si>
  <si>
    <t>邵东县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</si>
  <si>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</si>
  <si>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</si>
  <si>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</si>
  <si>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</si>
  <si>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</si>
  <si>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</si>
  <si>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</si>
  <si>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</si>
  <si>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</t>
    <phoneticPr fontId="3" type="noConversion"/>
  </si>
  <si>
    <t>岳阳市小计</t>
    <phoneticPr fontId="3" type="noConversion"/>
  </si>
  <si>
    <t>汨罗市</t>
  </si>
  <si>
    <t>平江县</t>
  </si>
  <si>
    <t>湘阴县</t>
  </si>
  <si>
    <t>临湘市</t>
  </si>
  <si>
    <t>华容县</t>
  </si>
  <si>
    <t>岳阳县</t>
  </si>
  <si>
    <t>常德市</t>
    <phoneticPr fontId="3" type="noConversion"/>
  </si>
  <si>
    <t>常德市小计</t>
    <phoneticPr fontId="3" type="noConversion"/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</si>
  <si>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</si>
  <si>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</si>
  <si>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</si>
  <si>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</si>
  <si>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</si>
  <si>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</si>
  <si>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</si>
  <si>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</t>
    <phoneticPr fontId="3" type="noConversion"/>
  </si>
  <si>
    <t>张家界市小计</t>
    <phoneticPr fontId="3" type="noConversion"/>
  </si>
  <si>
    <t>慈利县</t>
  </si>
  <si>
    <t>桑植县</t>
  </si>
  <si>
    <t>益阳市</t>
    <phoneticPr fontId="3" type="noConversion"/>
  </si>
  <si>
    <t>益阳市小计</t>
    <phoneticPr fontId="3" type="noConversion"/>
  </si>
  <si>
    <t>沅江市</t>
  </si>
  <si>
    <t>南县</t>
  </si>
  <si>
    <t>桃江县</t>
  </si>
  <si>
    <t>安化县</t>
  </si>
  <si>
    <t>永州市</t>
    <phoneticPr fontId="3" type="noConversion"/>
  </si>
  <si>
    <t>永州市小计</t>
    <phoneticPr fontId="3" type="noConversion"/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</si>
  <si>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</si>
  <si>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</si>
  <si>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</si>
  <si>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</si>
  <si>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</si>
  <si>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</si>
  <si>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</si>
  <si>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</si>
  <si>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祁阳县</t>
  </si>
  <si>
    <t>郴州市</t>
    <phoneticPr fontId="3" type="noConversion"/>
  </si>
  <si>
    <t>郴州市小计</t>
    <phoneticPr fontId="3" type="noConversion"/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</si>
  <si>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</si>
  <si>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</si>
  <si>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</si>
  <si>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</si>
  <si>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</si>
  <si>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</si>
  <si>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</si>
  <si>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</si>
  <si>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</si>
  <si>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</t>
    <phoneticPr fontId="3" type="noConversion"/>
  </si>
  <si>
    <t>娄底市小计</t>
    <phoneticPr fontId="3" type="noConversion"/>
  </si>
  <si>
    <t>涟源市</t>
  </si>
  <si>
    <t>冷水江市</t>
  </si>
  <si>
    <t>双峰县</t>
  </si>
  <si>
    <t>新化县</t>
  </si>
  <si>
    <t>怀化市</t>
    <phoneticPr fontId="3" type="noConversion"/>
  </si>
  <si>
    <t>怀化市小计</t>
    <phoneticPr fontId="3" type="noConversion"/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</si>
  <si>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</si>
  <si>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</si>
  <si>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</si>
  <si>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</si>
  <si>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</si>
  <si>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</si>
  <si>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</si>
  <si>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</si>
  <si>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</si>
  <si>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</si>
  <si>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</si>
  <si>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</si>
  <si>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自治州小计</t>
    <phoneticPr fontId="3" type="noConversion"/>
  </si>
  <si>
    <t>吉首市</t>
    <phoneticPr fontId="3" type="noConversion"/>
  </si>
  <si>
    <t>泸溪县</t>
    <phoneticPr fontId="3" type="noConversion"/>
  </si>
  <si>
    <t>凤凰县</t>
    <phoneticPr fontId="3" type="noConversion"/>
  </si>
  <si>
    <t>花垣县</t>
    <phoneticPr fontId="3" type="noConversion"/>
  </si>
  <si>
    <t>保靖县</t>
    <phoneticPr fontId="3" type="noConversion"/>
  </si>
  <si>
    <t>古丈县</t>
    <phoneticPr fontId="3" type="noConversion"/>
  </si>
  <si>
    <t>永顺县</t>
    <phoneticPr fontId="3" type="noConversion"/>
  </si>
  <si>
    <t>龙山县</t>
    <phoneticPr fontId="3" type="noConversion"/>
  </si>
  <si>
    <t>已预拨金额（万元）</t>
    <phoneticPr fontId="3" type="noConversion"/>
  </si>
  <si>
    <t>附件</t>
    <phoneticPr fontId="3" type="noConversion"/>
  </si>
  <si>
    <t>湘西土家族苗族自治州</t>
    <phoneticPr fontId="3" type="noConversion"/>
  </si>
  <si>
    <t>备注</t>
    <phoneticPr fontId="3" type="noConversion"/>
  </si>
  <si>
    <t>本次清算金额（万元）</t>
    <phoneticPr fontId="3" type="noConversion"/>
  </si>
  <si>
    <t>2016年城市公交车成品油部分涨价补助资金明细表</t>
    <phoneticPr fontId="3" type="noConversion"/>
  </si>
  <si>
    <t>核减70.7标台</t>
    <phoneticPr fontId="3" type="noConversion"/>
  </si>
  <si>
    <t>核减58.9标台</t>
    <phoneticPr fontId="3" type="noConversion"/>
  </si>
  <si>
    <t>核减6.6标台</t>
    <phoneticPr fontId="3" type="noConversion"/>
  </si>
  <si>
    <t>核减0.7标台</t>
    <phoneticPr fontId="3" type="noConversion"/>
  </si>
  <si>
    <t>核减3.5标台</t>
    <phoneticPr fontId="3" type="noConversion"/>
  </si>
  <si>
    <t>核减1标台</t>
    <phoneticPr fontId="3" type="noConversion"/>
  </si>
  <si>
    <t>上缴虚报金额
（万元）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</si>
</sst>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5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_ ;[Red]\-0.00\ "/>
    <numFmt numFmtId="178" formatCode="0_ ;[Red]\-0\ "/>
    <numFmt numFmtId="180" formatCode="&quot;$&quot;#,##0_);\(&quot;$&quot;#,##0\)"/>
    <numFmt numFmtId="181" formatCode="#,##0;\-#,##0;&quot;-&quot;"/>
    <numFmt numFmtId="182" formatCode="#,##0;\(#,##0\)"/>
    <numFmt numFmtId="183" formatCode="_-* #,##0.00_-;\-* #,##0.00_-;_-* &quot;-&quot;??_-;_-@_-"/>
    <numFmt numFmtId="184" formatCode="#,##0;[Red]\(#,##0\)"/>
    <numFmt numFmtId="185" formatCode="_-&quot;$&quot;* #,##0_-;\-&quot;$&quot;* #,##0_-;_-&quot;$&quot;* &quot;-&quot;_-;_-@_-"/>
    <numFmt numFmtId="186" formatCode="_-&quot;$&quot;\ * #,##0.00_-;_-&quot;$&quot;\ * #,##0.00\-;_-&quot;$&quot;\ * &quot;-&quot;??_-;_-@_-"/>
    <numFmt numFmtId="187" formatCode="\$#,##0.00;\(\$#,##0.00\)"/>
    <numFmt numFmtId="188" formatCode="\$#,##0;\(\$#,##0\)"/>
    <numFmt numFmtId="189" formatCode="#,##0.0_);\(#,##0.0\)"/>
    <numFmt numFmtId="190" formatCode="_-&quot;$&quot;\ * #,##0_-;_-&quot;$&quot;\ * #,##0\-;_-&quot;$&quot;\ * &quot;-&quot;_-;_-@_-"/>
    <numFmt numFmtId="191" formatCode="&quot;$&quot;#,##0_);[Red]\(&quot;$&quot;#,##0\)"/>
    <numFmt numFmtId="192" formatCode="&quot;$&quot;#,##0.00_);[Red]\(&quot;$&quot;#,##0.00\)"/>
    <numFmt numFmtId="193" formatCode="&quot;$&quot;\ #,##0.00_-;[Red]&quot;$&quot;\ #,##0.00\-"/>
    <numFmt numFmtId="194" formatCode="0.00_)"/>
    <numFmt numFmtId="195" formatCode="_-* #,##0\ _k_r_-;\-* #,##0\ _k_r_-;_-* &quot;-&quot;\ _k_r_-;_-@_-"/>
    <numFmt numFmtId="196" formatCode="_-* #,##0.00\ _k_r_-;\-* #,##0.00\ _k_r_-;_-* &quot;-&quot;??\ _k_r_-;_-@_-"/>
    <numFmt numFmtId="197" formatCode="&quot;綅&quot;\t#,##0_);[Red]\(&quot;綅&quot;\t#,##0\)"/>
    <numFmt numFmtId="198" formatCode="&quot;?\t#,##0_);[Red]\(&quot;&quot;?&quot;\t#,##0\)"/>
    <numFmt numFmtId="199" formatCode="_(&quot;$&quot;* #,##0.00_);_(&quot;$&quot;* \(#,##0.00\);_(&quot;$&quot;* &quot;-&quot;??_);_(@_)"/>
    <numFmt numFmtId="200" formatCode="_(&quot;$&quot;* #,##0_);_(&quot;$&quot;* \(#,##0\);_(&quot;$&quot;* &quot;-&quot;_);_(@_)"/>
    <numFmt numFmtId="201" formatCode="_-&quot;$&quot;* #,##0.00_-;\-&quot;$&quot;* #,##0.00_-;_-&quot;$&quot;* &quot;-&quot;??_-;_-@_-"/>
    <numFmt numFmtId="202" formatCode="_-* #,##0_$_-;\-* #,##0_$_-;_-* &quot;-&quot;_$_-;_-@_-"/>
    <numFmt numFmtId="203" formatCode="_-* #,##0.00_$_-;\-* #,##0.00_$_-;_-* &quot;-&quot;??_$_-;_-@_-"/>
    <numFmt numFmtId="204" formatCode="_-* #,##0&quot;$&quot;_-;\-* #,##0&quot;$&quot;_-;_-* &quot;-&quot;&quot;$&quot;_-;_-@_-"/>
    <numFmt numFmtId="205" formatCode="_-* #,##0.00&quot;$&quot;_-;\-* #,##0.00&quot;$&quot;_-;_-* &quot;-&quot;??&quot;$&quot;_-;_-@_-"/>
    <numFmt numFmtId="206" formatCode="yy\.mm\.dd"/>
    <numFmt numFmtId="207" formatCode="0.0"/>
    <numFmt numFmtId="208" formatCode="0.00_);[Red]\(0.00\)"/>
    <numFmt numFmtId="209" formatCode="0.00_ "/>
  </numFmts>
  <fonts count="96"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仿宋_GB2312"/>
      <family val="3"/>
      <charset val="134"/>
    </font>
    <font>
      <sz val="9"/>
      <name val="宋体"/>
      <family val="3"/>
      <charset val="134"/>
    </font>
    <font>
      <sz val="10"/>
      <name val="Times New Roman"/>
      <family val="1"/>
    </font>
    <font>
      <sz val="16"/>
      <name val="华文中宋"/>
      <family val="3"/>
      <charset val="134"/>
    </font>
    <font>
      <sz val="10"/>
      <name val="仿宋_GB2312"/>
      <family val="3"/>
      <charset val="134"/>
    </font>
    <font>
      <b/>
      <sz val="10"/>
      <name val="仿宋_GB2312"/>
      <family val="3"/>
      <charset val="134"/>
    </font>
    <font>
      <b/>
      <sz val="10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name val="Helv"/>
      <family val="2"/>
    </font>
    <font>
      <sz val="10"/>
      <name val="Geneva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7"/>
      <name val="Helv"/>
      <family val="2"/>
    </font>
    <font>
      <b/>
      <sz val="10"/>
      <name val="MS Sans Serif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i/>
      <sz val="11"/>
      <color indexed="23"/>
      <name val="Calibri"/>
      <family val="2"/>
    </font>
    <font>
      <u/>
      <sz val="7.5"/>
      <color indexed="36"/>
      <name val="Arial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u/>
      <sz val="7.5"/>
      <color indexed="12"/>
      <name val="Arial"/>
      <family val="2"/>
    </font>
    <font>
      <sz val="11"/>
      <color indexed="62"/>
      <name val="Calibri"/>
      <family val="2"/>
    </font>
    <font>
      <sz val="12"/>
      <name val="Helv"/>
      <family val="2"/>
    </font>
    <font>
      <sz val="11"/>
      <color indexed="62"/>
      <name val="宋体"/>
      <family val="3"/>
      <charset val="134"/>
    </font>
    <font>
      <sz val="11"/>
      <color indexed="52"/>
      <name val="Calibri"/>
      <family val="2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sz val="10"/>
      <name val="Courier"/>
      <family val="3"/>
    </font>
    <font>
      <b/>
      <i/>
      <sz val="16"/>
      <name val="Helv"/>
      <family val="2"/>
    </font>
    <font>
      <b/>
      <sz val="11"/>
      <color indexed="63"/>
      <name val="Calibri"/>
      <family val="2"/>
    </font>
    <font>
      <sz val="7"/>
      <color indexed="10"/>
      <name val="Helv"/>
      <family val="2"/>
    </font>
    <font>
      <sz val="11"/>
      <color indexed="8"/>
      <name val="宋体"/>
      <family val="3"/>
      <charset val="134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8"/>
      <color indexed="56"/>
      <name val="宋体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1"/>
      <color indexed="20"/>
      <name val="宋体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sz val="10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indexed="12"/>
      <name val="宋体"/>
      <family val="3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1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sz val="10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sz val="12"/>
      <name val="新細明體"/>
      <family val="1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66">
    <xf numFmtId="0" fontId="0" fillId="0" borderId="0"/>
    <xf numFmtId="0" fontId="1" fillId="0" borderId="0">
      <alignment vertical="center"/>
    </xf>
    <xf numFmtId="0" fontId="1" fillId="0" borderId="0"/>
    <xf numFmtId="0" fontId="12" fillId="0" borderId="0" applyNumberFormat="0" applyFont="0" applyFill="0" applyBorder="0" applyAlignment="0"/>
    <xf numFmtId="0" fontId="13" fillId="0" borderId="0"/>
    <xf numFmtId="0" fontId="14" fillId="0" borderId="0"/>
    <xf numFmtId="0" fontId="14" fillId="0" borderId="0"/>
    <xf numFmtId="0" fontId="15" fillId="0" borderId="0"/>
    <xf numFmtId="49" fontId="12" fillId="0" borderId="0" applyFont="0" applyFill="0" applyBorder="0" applyAlignment="0" applyProtection="0"/>
    <xf numFmtId="0" fontId="16" fillId="0" borderId="0">
      <alignment vertical="top"/>
    </xf>
    <xf numFmtId="0" fontId="14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3" fillId="0" borderId="0"/>
    <xf numFmtId="0" fontId="13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2" fillId="0" borderId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4" fillId="0" borderId="0">
      <protection locked="0"/>
    </xf>
    <xf numFmtId="0" fontId="19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19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19" fillId="25" borderId="0" applyNumberFormat="0" applyBorder="0" applyAlignment="0" applyProtection="0"/>
    <xf numFmtId="0" fontId="21" fillId="21" borderId="0" applyNumberFormat="0" applyBorder="0" applyAlignment="0" applyProtection="0"/>
    <xf numFmtId="0" fontId="21" fillId="26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19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19" borderId="0" applyNumberFormat="0" applyBorder="0" applyAlignment="0" applyProtection="0"/>
    <xf numFmtId="0" fontId="19" fillId="14" borderId="0" applyNumberFormat="0" applyBorder="0" applyAlignment="0" applyProtection="0"/>
    <xf numFmtId="0" fontId="21" fillId="27" borderId="0" applyNumberFormat="0" applyBorder="0" applyAlignment="0" applyProtection="0"/>
    <xf numFmtId="0" fontId="21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28" borderId="0" applyNumberFormat="0" applyBorder="0" applyAlignment="0" applyProtection="0"/>
    <xf numFmtId="0" fontId="19" fillId="29" borderId="0" applyNumberFormat="0" applyBorder="0" applyAlignment="0" applyProtection="0"/>
    <xf numFmtId="0" fontId="21" fillId="21" borderId="0" applyNumberFormat="0" applyBorder="0" applyAlignment="0" applyProtection="0"/>
    <xf numFmtId="0" fontId="21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3" fillId="0" borderId="0">
      <alignment horizontal="center" wrapText="1"/>
      <protection locked="0"/>
    </xf>
    <xf numFmtId="0" fontId="24" fillId="3" borderId="0" applyNumberFormat="0" applyBorder="0" applyAlignment="0" applyProtection="0"/>
    <xf numFmtId="3" fontId="25" fillId="0" borderId="0"/>
    <xf numFmtId="180" fontId="26" fillId="0" borderId="2" applyAlignment="0" applyProtection="0"/>
    <xf numFmtId="181" fontId="16" fillId="0" borderId="0" applyFill="0" applyBorder="0" applyAlignment="0"/>
    <xf numFmtId="0" fontId="27" fillId="32" borderId="3" applyNumberFormat="0" applyAlignment="0" applyProtection="0"/>
    <xf numFmtId="0" fontId="28" fillId="33" borderId="4" applyNumberFormat="0" applyAlignment="0" applyProtection="0"/>
    <xf numFmtId="0" fontId="26" fillId="0" borderId="0" applyNumberFormat="0" applyFill="0" applyBorder="0" applyAlignment="0" applyProtection="0"/>
    <xf numFmtId="41" fontId="12" fillId="0" borderId="0" applyFont="0" applyFill="0" applyBorder="0" applyAlignment="0" applyProtection="0"/>
    <xf numFmtId="182" fontId="4" fillId="0" borderId="0"/>
    <xf numFmtId="183" fontId="12" fillId="0" borderId="0" applyFont="0" applyFill="0" applyBorder="0" applyAlignment="0" applyProtection="0"/>
    <xf numFmtId="184" fontId="12" fillId="0" borderId="0"/>
    <xf numFmtId="185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7" fontId="4" fillId="0" borderId="0"/>
    <xf numFmtId="0" fontId="29" fillId="0" borderId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88" fontId="4" fillId="0" borderId="0"/>
    <xf numFmtId="0" fontId="30" fillId="0" borderId="0" applyNumberFormat="0" applyFill="0" applyBorder="0" applyAlignment="0" applyProtection="0"/>
    <xf numFmtId="2" fontId="29" fillId="0" borderId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4" borderId="0" applyNumberFormat="0" applyBorder="0" applyAlignment="0" applyProtection="0"/>
    <xf numFmtId="38" fontId="33" fillId="34" borderId="0" applyNumberFormat="0" applyBorder="0" applyAlignment="0" applyProtection="0"/>
    <xf numFmtId="0" fontId="34" fillId="0" borderId="5" applyNumberFormat="0" applyAlignment="0" applyProtection="0">
      <alignment horizontal="left" vertical="center"/>
    </xf>
    <xf numFmtId="0" fontId="34" fillId="0" borderId="6">
      <alignment horizontal="left" vertical="center"/>
    </xf>
    <xf numFmtId="0" fontId="35" fillId="0" borderId="7" applyNumberFormat="0" applyFill="0" applyAlignment="0" applyProtection="0"/>
    <xf numFmtId="0" fontId="36" fillId="0" borderId="8" applyNumberFormat="0" applyFill="0" applyAlignment="0" applyProtection="0"/>
    <xf numFmtId="0" fontId="37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Protection="0"/>
    <xf numFmtId="0" fontId="34" fillId="0" borderId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40" fillId="7" borderId="3" applyNumberFormat="0" applyAlignment="0" applyProtection="0"/>
    <xf numFmtId="10" fontId="33" fillId="35" borderId="1" applyNumberFormat="0" applyBorder="0" applyAlignment="0" applyProtection="0"/>
    <xf numFmtId="189" fontId="41" fillId="36" borderId="0"/>
    <xf numFmtId="0" fontId="42" fillId="7" borderId="3" applyNumberFormat="0" applyAlignment="0" applyProtection="0">
      <alignment vertical="center"/>
    </xf>
    <xf numFmtId="0" fontId="43" fillId="0" borderId="10" applyNumberFormat="0" applyFill="0" applyAlignment="0" applyProtection="0"/>
    <xf numFmtId="189" fontId="44" fillId="37" borderId="0"/>
    <xf numFmtId="38" fontId="45" fillId="0" borderId="0" applyFont="0" applyFill="0" applyBorder="0" applyAlignment="0" applyProtection="0"/>
    <xf numFmtId="40" fontId="45" fillId="0" borderId="0" applyFont="0" applyFill="0" applyBorder="0" applyAlignment="0" applyProtection="0"/>
    <xf numFmtId="19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91" fontId="45" fillId="0" borderId="0" applyFont="0" applyFill="0" applyBorder="0" applyAlignment="0" applyProtection="0"/>
    <xf numFmtId="192" fontId="45" fillId="0" borderId="0" applyFont="0" applyFill="0" applyBorder="0" applyAlignment="0" applyProtection="0"/>
    <xf numFmtId="193" fontId="12" fillId="0" borderId="0" applyFont="0" applyFill="0" applyBorder="0" applyAlignment="0" applyProtection="0"/>
    <xf numFmtId="190" fontId="12" fillId="0" borderId="0" applyFont="0" applyFill="0" applyBorder="0" applyAlignment="0" applyProtection="0"/>
    <xf numFmtId="0" fontId="46" fillId="38" borderId="0" applyNumberFormat="0" applyBorder="0" applyAlignment="0" applyProtection="0"/>
    <xf numFmtId="0" fontId="4" fillId="0" borderId="0"/>
    <xf numFmtId="37" fontId="47" fillId="0" borderId="0"/>
    <xf numFmtId="0" fontId="48" fillId="0" borderId="0"/>
    <xf numFmtId="0" fontId="41" fillId="0" borderId="0"/>
    <xf numFmtId="194" fontId="49" fillId="0" borderId="0"/>
    <xf numFmtId="0" fontId="14" fillId="0" borderId="0"/>
    <xf numFmtId="0" fontId="1" fillId="39" borderId="11" applyNumberFormat="0" applyFont="0" applyAlignment="0" applyProtection="0"/>
    <xf numFmtId="0" fontId="50" fillId="32" borderId="12" applyNumberFormat="0" applyAlignment="0" applyProtection="0"/>
    <xf numFmtId="14" fontId="23" fillId="0" borderId="0">
      <alignment horizontal="center" wrapText="1"/>
      <protection locked="0"/>
    </xf>
    <xf numFmtId="10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13" fontId="12" fillId="0" borderId="0" applyFont="0" applyFill="0" applyProtection="0"/>
    <xf numFmtId="0" fontId="45" fillId="0" borderId="0" applyNumberFormat="0" applyFont="0" applyFill="0" applyBorder="0" applyAlignment="0" applyProtection="0">
      <alignment horizontal="left"/>
    </xf>
    <xf numFmtId="15" fontId="45" fillId="0" borderId="0" applyFont="0" applyFill="0" applyBorder="0" applyAlignment="0" applyProtection="0"/>
    <xf numFmtId="4" fontId="45" fillId="0" borderId="0" applyFont="0" applyFill="0" applyBorder="0" applyAlignment="0" applyProtection="0"/>
    <xf numFmtId="0" fontId="26" fillId="0" borderId="13">
      <alignment horizontal="center"/>
    </xf>
    <xf numFmtId="3" fontId="45" fillId="0" borderId="0" applyFont="0" applyFill="0" applyBorder="0" applyAlignment="0" applyProtection="0"/>
    <xf numFmtId="0" fontId="45" fillId="40" borderId="0" applyNumberFormat="0" applyFont="0" applyBorder="0" applyAlignment="0" applyProtection="0"/>
    <xf numFmtId="3" fontId="51" fillId="0" borderId="0"/>
    <xf numFmtId="0" fontId="1" fillId="0" borderId="0" applyNumberFormat="0" applyFill="0" applyBorder="0" applyAlignment="0" applyProtection="0"/>
    <xf numFmtId="0" fontId="12" fillId="0" borderId="0"/>
    <xf numFmtId="0" fontId="52" fillId="0" borderId="0"/>
    <xf numFmtId="0" fontId="53" fillId="41" borderId="14">
      <protection locked="0"/>
    </xf>
    <xf numFmtId="0" fontId="54" fillId="0" borderId="0"/>
    <xf numFmtId="0" fontId="13" fillId="0" borderId="0"/>
    <xf numFmtId="0" fontId="53" fillId="41" borderId="14">
      <protection locked="0"/>
    </xf>
    <xf numFmtId="0" fontId="53" fillId="41" borderId="14">
      <protection locked="0"/>
    </xf>
    <xf numFmtId="0" fontId="55" fillId="0" borderId="0" applyNumberFormat="0" applyFill="0" applyBorder="0" applyAlignment="0" applyProtection="0"/>
    <xf numFmtId="0" fontId="56" fillId="0" borderId="15" applyNumberFormat="0" applyFill="0" applyAlignment="0" applyProtection="0"/>
    <xf numFmtId="195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197" fontId="13" fillId="0" borderId="0" applyFont="0" applyFill="0" applyBorder="0" applyAlignment="0" applyProtection="0"/>
    <xf numFmtId="198" fontId="13" fillId="0" borderId="0" applyFont="0" applyFill="0" applyBorder="0" applyAlignment="0" applyProtection="0"/>
    <xf numFmtId="0" fontId="57" fillId="0" borderId="0" applyNumberFormat="0" applyFill="0" applyBorder="0" applyAlignment="0" applyProtection="0"/>
    <xf numFmtId="9" fontId="52" fillId="0" borderId="0" applyFont="0" applyFill="0" applyBorder="0" applyAlignment="0" applyProtection="0">
      <alignment vertical="center"/>
    </xf>
    <xf numFmtId="9" fontId="5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99" fontId="12" fillId="0" borderId="0" applyFont="0" applyFill="0" applyBorder="0" applyAlignment="0" applyProtection="0"/>
    <xf numFmtId="200" fontId="12" fillId="0" borderId="0" applyFont="0" applyFill="0" applyBorder="0" applyAlignment="0" applyProtection="0"/>
    <xf numFmtId="0" fontId="12" fillId="0" borderId="16" applyNumberFormat="0" applyFill="0" applyProtection="0">
      <alignment horizontal="right"/>
    </xf>
    <xf numFmtId="0" fontId="58" fillId="0" borderId="7" applyNumberFormat="0" applyFill="0" applyAlignment="0" applyProtection="0">
      <alignment vertical="center"/>
    </xf>
    <xf numFmtId="0" fontId="59" fillId="0" borderId="8" applyNumberFormat="0" applyFill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16" applyNumberFormat="0" applyFill="0" applyProtection="0">
      <alignment horizontal="center"/>
    </xf>
    <xf numFmtId="0" fontId="63" fillId="0" borderId="0" applyNumberFormat="0" applyFill="0" applyBorder="0" applyAlignment="0" applyProtection="0"/>
    <xf numFmtId="0" fontId="64" fillId="0" borderId="17" applyNumberFormat="0" applyFill="0" applyProtection="0">
      <alignment horizontal="center"/>
    </xf>
    <xf numFmtId="0" fontId="65" fillId="3" borderId="0" applyNumberFormat="0" applyBorder="0" applyAlignment="0" applyProtection="0">
      <alignment vertical="center"/>
    </xf>
    <xf numFmtId="0" fontId="66" fillId="42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68" fillId="5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42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68" fillId="5" borderId="0" applyNumberFormat="0" applyBorder="0" applyAlignment="0" applyProtection="0">
      <alignment vertical="center"/>
    </xf>
    <xf numFmtId="0" fontId="68" fillId="5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9" fillId="43" borderId="0" applyNumberFormat="0" applyBorder="0" applyAlignment="0" applyProtection="0"/>
    <xf numFmtId="0" fontId="68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66" fillId="42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69" fillId="43" borderId="0" applyNumberFormat="0" applyBorder="0" applyAlignment="0" applyProtection="0"/>
    <xf numFmtId="0" fontId="70" fillId="5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68" fillId="5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68" fillId="5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8" fillId="5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9" fillId="43" borderId="0" applyNumberFormat="0" applyBorder="0" applyAlignment="0" applyProtection="0"/>
    <xf numFmtId="0" fontId="66" fillId="5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8" fillId="5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7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1" fillId="0" borderId="0">
      <alignment vertical="center"/>
    </xf>
    <xf numFmtId="0" fontId="12" fillId="0" borderId="0"/>
    <xf numFmtId="0" fontId="1" fillId="0" borderId="0"/>
    <xf numFmtId="0" fontId="1" fillId="0" borderId="0"/>
    <xf numFmtId="0" fontId="1" fillId="0" borderId="0"/>
    <xf numFmtId="0" fontId="52" fillId="0" borderId="0">
      <alignment vertical="center"/>
    </xf>
    <xf numFmtId="0" fontId="52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72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9" fontId="74" fillId="0" borderId="0" applyFont="0" applyFill="0" applyBorder="0" applyAlignment="0" applyProtection="0"/>
    <xf numFmtId="0" fontId="75" fillId="4" borderId="0" applyNumberFormat="0" applyBorder="0" applyAlignment="0" applyProtection="0">
      <alignment vertical="center"/>
    </xf>
    <xf numFmtId="0" fontId="76" fillId="44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0" fontId="76" fillId="44" borderId="0" applyNumberFormat="0" applyBorder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7" fillId="26" borderId="0" applyNumberFormat="0" applyBorder="0" applyAlignment="0" applyProtection="0"/>
    <xf numFmtId="0" fontId="78" fillId="4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76" fillId="44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7" fillId="26" borderId="0" applyNumberFormat="0" applyBorder="0" applyAlignment="0" applyProtection="0"/>
    <xf numFmtId="0" fontId="79" fillId="6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0" fontId="77" fillId="26" borderId="0" applyNumberFormat="0" applyBorder="0" applyAlignment="0" applyProtection="0"/>
    <xf numFmtId="0" fontId="76" fillId="6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top"/>
      <protection locked="0"/>
    </xf>
    <xf numFmtId="0" fontId="81" fillId="0" borderId="15" applyNumberFormat="0" applyFill="0" applyAlignment="0" applyProtection="0">
      <alignment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5" fontId="82" fillId="0" borderId="0" applyFont="0" applyFill="0" applyBorder="0" applyAlignment="0" applyProtection="0"/>
    <xf numFmtId="201" fontId="82" fillId="0" borderId="0" applyFont="0" applyFill="0" applyBorder="0" applyAlignment="0" applyProtection="0"/>
    <xf numFmtId="0" fontId="83" fillId="32" borderId="3" applyNumberFormat="0" applyAlignment="0" applyProtection="0">
      <alignment vertical="center"/>
    </xf>
    <xf numFmtId="0" fontId="84" fillId="33" borderId="4" applyNumberFormat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64" fillId="0" borderId="17" applyNumberFormat="0" applyFill="0" applyProtection="0">
      <alignment horizontal="left"/>
    </xf>
    <xf numFmtId="0" fontId="86" fillId="0" borderId="0" applyNumberFormat="0" applyFill="0" applyBorder="0" applyAlignment="0" applyProtection="0">
      <alignment vertical="center"/>
    </xf>
    <xf numFmtId="0" fontId="87" fillId="0" borderId="10" applyNumberFormat="0" applyFill="0" applyAlignment="0" applyProtection="0">
      <alignment vertical="center"/>
    </xf>
    <xf numFmtId="202" fontId="13" fillId="0" borderId="0" applyFont="0" applyFill="0" applyBorder="0" applyAlignment="0" applyProtection="0"/>
    <xf numFmtId="203" fontId="13" fillId="0" borderId="0" applyFont="0" applyFill="0" applyBorder="0" applyAlignment="0" applyProtection="0"/>
    <xf numFmtId="204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2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74" fillId="0" borderId="0"/>
    <xf numFmtId="0" fontId="88" fillId="45" borderId="0" applyNumberFormat="0" applyBorder="0" applyAlignment="0" applyProtection="0"/>
    <xf numFmtId="0" fontId="88" fillId="46" borderId="0" applyNumberFormat="0" applyBorder="0" applyAlignment="0" applyProtection="0"/>
    <xf numFmtId="0" fontId="88" fillId="47" borderId="0" applyNumberFormat="0" applyBorder="0" applyAlignment="0" applyProtection="0"/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206" fontId="12" fillId="0" borderId="17" applyFill="0" applyProtection="0">
      <alignment horizontal="right"/>
    </xf>
    <xf numFmtId="0" fontId="12" fillId="0" borderId="16" applyNumberFormat="0" applyFill="0" applyProtection="0">
      <alignment horizontal="left"/>
    </xf>
    <xf numFmtId="0" fontId="89" fillId="38" borderId="0" applyNumberFormat="0" applyBorder="0" applyAlignment="0" applyProtection="0">
      <alignment vertical="center"/>
    </xf>
    <xf numFmtId="0" fontId="90" fillId="32" borderId="12" applyNumberFormat="0" applyAlignment="0" applyProtection="0">
      <alignment vertical="center"/>
    </xf>
    <xf numFmtId="0" fontId="91" fillId="7" borderId="3" applyNumberFormat="0" applyAlignment="0" applyProtection="0">
      <alignment vertical="center"/>
    </xf>
    <xf numFmtId="1" fontId="12" fillId="0" borderId="17" applyFill="0" applyProtection="0">
      <alignment horizontal="center"/>
    </xf>
    <xf numFmtId="1" fontId="92" fillId="0" borderId="1">
      <alignment vertical="center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93" fillId="0" borderId="0"/>
    <xf numFmtId="207" fontId="92" fillId="0" borderId="1">
      <alignment vertical="center"/>
      <protection locked="0"/>
    </xf>
    <xf numFmtId="0" fontId="12" fillId="0" borderId="0"/>
    <xf numFmtId="0" fontId="82" fillId="0" borderId="0"/>
    <xf numFmtId="0" fontId="45" fillId="0" borderId="0"/>
    <xf numFmtId="43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1" fillId="39" borderId="11" applyNumberFormat="0" applyFont="0" applyAlignment="0" applyProtection="0">
      <alignment vertical="center"/>
    </xf>
    <xf numFmtId="38" fontId="94" fillId="0" borderId="0" applyFont="0" applyFill="0" applyBorder="0" applyAlignment="0" applyProtection="0"/>
    <xf numFmtId="40" fontId="94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95" fillId="0" borderId="0"/>
  </cellStyleXfs>
  <cellXfs count="72">
    <xf numFmtId="0" fontId="0" fillId="0" borderId="0" xfId="0"/>
    <xf numFmtId="176" fontId="4" fillId="0" borderId="0" xfId="0" applyNumberFormat="1" applyFont="1" applyFill="1"/>
    <xf numFmtId="178" fontId="0" fillId="0" borderId="0" xfId="0" applyNumberFormat="1"/>
    <xf numFmtId="176" fontId="0" fillId="0" borderId="0" xfId="0" applyNumberFormat="1"/>
    <xf numFmtId="178" fontId="7" fillId="0" borderId="1" xfId="1" applyNumberFormat="1" applyFont="1" applyFill="1" applyBorder="1" applyAlignment="1">
      <alignment horizontal="center" vertical="center" wrapText="1"/>
    </xf>
    <xf numFmtId="178" fontId="0" fillId="0" borderId="1" xfId="0" applyNumberFormat="1" applyBorder="1"/>
    <xf numFmtId="178" fontId="7" fillId="0" borderId="1" xfId="1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vertical="center"/>
    </xf>
    <xf numFmtId="178" fontId="6" fillId="0" borderId="1" xfId="1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vertical="center"/>
    </xf>
    <xf numFmtId="176" fontId="10" fillId="0" borderId="1" xfId="2" applyNumberFormat="1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horizontal="left" vertical="center"/>
    </xf>
    <xf numFmtId="176" fontId="10" fillId="0" borderId="1" xfId="0" applyNumberFormat="1" applyFont="1" applyFill="1" applyBorder="1" applyAlignment="1" applyProtection="1">
      <alignment vertical="center"/>
      <protection locked="0"/>
    </xf>
    <xf numFmtId="176" fontId="10" fillId="0" borderId="1" xfId="0" applyNumberFormat="1" applyFont="1" applyFill="1" applyBorder="1" applyAlignment="1" applyProtection="1">
      <alignment horizontal="left" vertical="center"/>
      <protection locked="0"/>
    </xf>
    <xf numFmtId="178" fontId="6" fillId="0" borderId="0" xfId="1" applyNumberFormat="1" applyFont="1" applyFill="1" applyBorder="1" applyAlignment="1">
      <alignment horizontal="center" vertical="center"/>
    </xf>
    <xf numFmtId="176" fontId="11" fillId="0" borderId="0" xfId="0" applyNumberFormat="1" applyFont="1" applyBorder="1"/>
    <xf numFmtId="176" fontId="10" fillId="0" borderId="0" xfId="0" applyNumberFormat="1" applyFont="1" applyFill="1" applyBorder="1" applyAlignment="1">
      <alignment horizontal="left" vertical="center" wrapText="1"/>
    </xf>
    <xf numFmtId="178" fontId="6" fillId="0" borderId="18" xfId="1" applyNumberFormat="1" applyFont="1" applyFill="1" applyBorder="1" applyAlignment="1">
      <alignment horizontal="center" vertical="center"/>
    </xf>
    <xf numFmtId="176" fontId="11" fillId="0" borderId="18" xfId="0" applyNumberFormat="1" applyFont="1" applyBorder="1"/>
    <xf numFmtId="176" fontId="10" fillId="0" borderId="18" xfId="0" applyNumberFormat="1" applyFont="1" applyFill="1" applyBorder="1" applyAlignment="1">
      <alignment horizontal="left" vertical="center" wrapText="1"/>
    </xf>
    <xf numFmtId="176" fontId="10" fillId="0" borderId="18" xfId="0" applyNumberFormat="1" applyFont="1" applyFill="1" applyBorder="1" applyAlignment="1">
      <alignment horizontal="center" vertical="center"/>
    </xf>
    <xf numFmtId="176" fontId="10" fillId="0" borderId="18" xfId="0" applyNumberFormat="1" applyFont="1" applyFill="1" applyBorder="1" applyAlignment="1" applyProtection="1">
      <alignment vertical="center"/>
      <protection locked="0"/>
    </xf>
    <xf numFmtId="178" fontId="7" fillId="0" borderId="18" xfId="1" applyNumberFormat="1" applyFont="1" applyFill="1" applyBorder="1" applyAlignment="1">
      <alignment horizontal="center" vertical="center"/>
    </xf>
    <xf numFmtId="176" fontId="8" fillId="0" borderId="18" xfId="0" applyNumberFormat="1" applyFont="1" applyFill="1" applyBorder="1" applyAlignment="1">
      <alignment horizontal="center" vertical="center" wrapText="1"/>
    </xf>
    <xf numFmtId="176" fontId="8" fillId="0" borderId="18" xfId="0" applyNumberFormat="1" applyFont="1" applyFill="1" applyBorder="1" applyAlignment="1">
      <alignment vertical="center" wrapText="1"/>
    </xf>
    <xf numFmtId="178" fontId="7" fillId="0" borderId="18" xfId="1" applyNumberFormat="1" applyFont="1" applyFill="1" applyBorder="1" applyAlignment="1">
      <alignment horizontal="center" vertical="center" wrapText="1"/>
    </xf>
    <xf numFmtId="176" fontId="7" fillId="0" borderId="1" xfId="1" applyNumberFormat="1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/>
    </xf>
    <xf numFmtId="178" fontId="0" fillId="0" borderId="0" xfId="0" applyNumberFormat="1" applyFill="1" applyAlignment="1">
      <alignment horizontal="center"/>
    </xf>
    <xf numFmtId="176" fontId="0" fillId="0" borderId="0" xfId="0" applyNumberFormat="1" applyAlignment="1">
      <alignment horizontal="center"/>
    </xf>
    <xf numFmtId="176" fontId="9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176" fontId="8" fillId="0" borderId="18" xfId="0" applyNumberFormat="1" applyFont="1" applyFill="1" applyBorder="1" applyAlignment="1" applyProtection="1">
      <alignment horizontal="center" vertical="center"/>
      <protection locked="0"/>
    </xf>
    <xf numFmtId="176" fontId="10" fillId="0" borderId="18" xfId="0" applyNumberFormat="1" applyFont="1" applyFill="1" applyBorder="1" applyAlignment="1" applyProtection="1">
      <alignment horizontal="center" vertical="center"/>
      <protection locked="0"/>
    </xf>
    <xf numFmtId="176" fontId="0" fillId="0" borderId="18" xfId="0" applyNumberFormat="1" applyBorder="1" applyAlignment="1">
      <alignment horizontal="center"/>
    </xf>
    <xf numFmtId="176" fontId="9" fillId="0" borderId="1" xfId="0" applyNumberFormat="1" applyFont="1" applyBorder="1" applyAlignment="1">
      <alignment horizontal="center" vertical="center"/>
    </xf>
    <xf numFmtId="176" fontId="9" fillId="0" borderId="1" xfId="1" applyNumberFormat="1" applyFont="1" applyFill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/>
    </xf>
    <xf numFmtId="208" fontId="92" fillId="48" borderId="18" xfId="0" applyNumberFormat="1" applyFont="1" applyFill="1" applyBorder="1" applyAlignment="1">
      <alignment horizontal="center" vertical="center"/>
    </xf>
    <xf numFmtId="176" fontId="0" fillId="0" borderId="18" xfId="0" applyNumberFormat="1" applyFont="1" applyBorder="1" applyAlignment="1">
      <alignment horizontal="center" vertical="center"/>
    </xf>
    <xf numFmtId="208" fontId="92" fillId="0" borderId="18" xfId="0" applyNumberFormat="1" applyFont="1" applyFill="1" applyBorder="1" applyAlignment="1">
      <alignment horizontal="center" vertical="center"/>
    </xf>
    <xf numFmtId="176" fontId="9" fillId="0" borderId="18" xfId="0" applyNumberFormat="1" applyFont="1" applyBorder="1" applyAlignment="1">
      <alignment horizontal="center" vertical="center"/>
    </xf>
    <xf numFmtId="208" fontId="0" fillId="48" borderId="0" xfId="0" applyNumberForma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/>
    </xf>
    <xf numFmtId="178" fontId="0" fillId="0" borderId="0" xfId="0" applyNumberFormat="1" applyBorder="1" applyAlignment="1">
      <alignment horizontal="center"/>
    </xf>
    <xf numFmtId="176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/>
    </xf>
    <xf numFmtId="209" fontId="0" fillId="0" borderId="0" xfId="0" applyNumberFormat="1" applyFill="1" applyAlignment="1">
      <alignment horizontal="center"/>
    </xf>
    <xf numFmtId="209" fontId="7" fillId="0" borderId="1" xfId="1" applyNumberFormat="1" applyFont="1" applyFill="1" applyBorder="1" applyAlignment="1">
      <alignment horizontal="center" vertical="center" wrapText="1"/>
    </xf>
    <xf numFmtId="209" fontId="9" fillId="0" borderId="1" xfId="0" applyNumberFormat="1" applyFont="1" applyFill="1" applyBorder="1" applyAlignment="1">
      <alignment horizontal="center" vertical="center"/>
    </xf>
    <xf numFmtId="209" fontId="9" fillId="0" borderId="1" xfId="0" applyNumberFormat="1" applyFont="1" applyBorder="1" applyAlignment="1">
      <alignment horizontal="center"/>
    </xf>
    <xf numFmtId="209" fontId="9" fillId="0" borderId="1" xfId="0" applyNumberFormat="1" applyFont="1" applyBorder="1" applyAlignment="1">
      <alignment horizontal="center" vertical="center"/>
    </xf>
    <xf numFmtId="209" fontId="0" fillId="0" borderId="0" xfId="0" applyNumberFormat="1" applyBorder="1" applyAlignment="1">
      <alignment horizontal="center"/>
    </xf>
    <xf numFmtId="209" fontId="0" fillId="0" borderId="0" xfId="0" applyNumberFormat="1" applyAlignment="1">
      <alignment horizontal="center"/>
    </xf>
    <xf numFmtId="209" fontId="0" fillId="0" borderId="1" xfId="0" applyNumberFormat="1" applyFont="1" applyBorder="1" applyAlignment="1">
      <alignment horizontal="center"/>
    </xf>
    <xf numFmtId="209" fontId="9" fillId="0" borderId="18" xfId="0" applyNumberFormat="1" applyFont="1" applyBorder="1" applyAlignment="1">
      <alignment horizontal="center" vertical="center"/>
    </xf>
    <xf numFmtId="176" fontId="0" fillId="0" borderId="18" xfId="0" applyNumberFormat="1" applyFont="1" applyBorder="1" applyAlignment="1">
      <alignment horizontal="center"/>
    </xf>
    <xf numFmtId="176" fontId="0" fillId="0" borderId="1" xfId="0" applyNumberFormat="1" applyFont="1" applyFill="1" applyBorder="1" applyAlignment="1">
      <alignment horizontal="center" vertical="center"/>
    </xf>
    <xf numFmtId="178" fontId="0" fillId="0" borderId="18" xfId="0" applyNumberFormat="1" applyFont="1" applyBorder="1" applyAlignment="1">
      <alignment horizontal="center"/>
    </xf>
    <xf numFmtId="178" fontId="0" fillId="0" borderId="1" xfId="0" applyNumberFormat="1" applyFont="1" applyBorder="1" applyAlignment="1">
      <alignment horizontal="center"/>
    </xf>
    <xf numFmtId="208" fontId="0" fillId="48" borderId="18" xfId="0" applyNumberFormat="1" applyFont="1" applyFill="1" applyBorder="1" applyAlignment="1">
      <alignment horizontal="center" vertical="center"/>
    </xf>
    <xf numFmtId="176" fontId="0" fillId="0" borderId="18" xfId="0" applyNumberFormat="1" applyFont="1" applyFill="1" applyBorder="1" applyAlignment="1">
      <alignment horizontal="center" vertical="center"/>
    </xf>
    <xf numFmtId="209" fontId="0" fillId="0" borderId="18" xfId="0" applyNumberFormat="1" applyFont="1" applyBorder="1" applyAlignment="1">
      <alignment horizontal="center"/>
    </xf>
    <xf numFmtId="176" fontId="8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left"/>
    </xf>
    <xf numFmtId="176" fontId="7" fillId="0" borderId="1" xfId="1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176" fontId="5" fillId="0" borderId="19" xfId="0" applyNumberFormat="1" applyFont="1" applyFill="1" applyBorder="1" applyAlignment="1">
      <alignment horizontal="center" vertical="center"/>
    </xf>
  </cellXfs>
  <cellStyles count="466">
    <cellStyle name="_~4284367" xfId="3"/>
    <cellStyle name="_20100326高清市院遂宁检察院1080P配置清单26日改" xfId="4"/>
    <cellStyle name="_Book1" xfId="5"/>
    <cellStyle name="_Book1_1" xfId="6"/>
    <cellStyle name="_Book1_2" xfId="7"/>
    <cellStyle name="_Book1_3" xfId="8"/>
    <cellStyle name="_ET_STYLE_NoName_00_" xfId="9"/>
    <cellStyle name="_ET_STYLE_NoName_00__Book1" xfId="10"/>
    <cellStyle name="_ET_STYLE_NoName_00__Book1_1" xfId="11"/>
    <cellStyle name="_ET_STYLE_NoName_00__Book1_1_县公司" xfId="12"/>
    <cellStyle name="_ET_STYLE_NoName_00__Book1_1_银行账户情况表_2010年12月" xfId="13"/>
    <cellStyle name="_ET_STYLE_NoName_00__Book1_2" xfId="14"/>
    <cellStyle name="_ET_STYLE_NoName_00__Book1_县公司" xfId="15"/>
    <cellStyle name="_ET_STYLE_NoName_00__Book1_银行账户情况表_2010年12月" xfId="16"/>
    <cellStyle name="_ET_STYLE_NoName_00__Sheet3" xfId="17"/>
    <cellStyle name="_ET_STYLE_NoName_00__建行" xfId="18"/>
    <cellStyle name="_ET_STYLE_NoName_00__县公司" xfId="19"/>
    <cellStyle name="_ET_STYLE_NoName_00__银行账户情况表_2010年12月" xfId="20"/>
    <cellStyle name="_ET_STYLE_NoName_00__云南水利电力有限公司" xfId="21"/>
    <cellStyle name="_Sheet1" xfId="22"/>
    <cellStyle name="_本部汇总" xfId="23"/>
    <cellStyle name="_部分业务经济资本调整模版" xfId="24"/>
    <cellStyle name="_部分业务经济资本调整模版20081011" xfId="25"/>
    <cellStyle name="_个人购车贷款经济资本计算模板" xfId="26"/>
    <cellStyle name="_工行融资平台统计20100702" xfId="27"/>
    <cellStyle name="_经济资本指标表现暨零售贷款上传数据质量月度分析表" xfId="28"/>
    <cellStyle name="_经济资本指标表现暨零售贷款上传数据质量月度分析表20081015" xfId="29"/>
    <cellStyle name="_弱电系统设备配置报价清单" xfId="30"/>
    <cellStyle name="_远期交易客户汇总" xfId="31"/>
    <cellStyle name="0,0_x000d__x000a_NA_x000d__x000a_" xfId="32"/>
    <cellStyle name="20% - Accent1" xfId="33"/>
    <cellStyle name="20% - Accent2" xfId="34"/>
    <cellStyle name="20% - Accent3" xfId="35"/>
    <cellStyle name="20% - Accent4" xfId="36"/>
    <cellStyle name="20% - Accent5" xfId="37"/>
    <cellStyle name="20% - Accent6" xfId="38"/>
    <cellStyle name="20% - 强调文字颜色 1 2" xfId="39"/>
    <cellStyle name="20% - 强调文字颜色 2 2" xfId="40"/>
    <cellStyle name="20% - 强调文字颜色 3 2" xfId="41"/>
    <cellStyle name="20% - 强调文字颜色 4 2" xfId="42"/>
    <cellStyle name="20% - 强调文字颜色 5 2" xfId="43"/>
    <cellStyle name="20% - 强调文字颜色 6 2" xfId="44"/>
    <cellStyle name="3232" xfId="45"/>
    <cellStyle name="40% - Accent1" xfId="46"/>
    <cellStyle name="40% - Accent2" xfId="47"/>
    <cellStyle name="40% - Accent3" xfId="48"/>
    <cellStyle name="40% - Accent4" xfId="49"/>
    <cellStyle name="40% - Accent5" xfId="50"/>
    <cellStyle name="40% - Accent6" xfId="51"/>
    <cellStyle name="40% - 强调文字颜色 1 2" xfId="52"/>
    <cellStyle name="40% - 强调文字颜色 2 2" xfId="53"/>
    <cellStyle name="40% - 强调文字颜色 3 2" xfId="54"/>
    <cellStyle name="40% - 强调文字颜色 4 2" xfId="55"/>
    <cellStyle name="40% - 强调文字颜色 5 2" xfId="56"/>
    <cellStyle name="40% - 强调文字颜色 6 2" xfId="57"/>
    <cellStyle name="60% - Accent1" xfId="58"/>
    <cellStyle name="60% - Accent2" xfId="59"/>
    <cellStyle name="60% - Accent3" xfId="60"/>
    <cellStyle name="60% - Accent4" xfId="61"/>
    <cellStyle name="60% - Accent5" xfId="62"/>
    <cellStyle name="60% - Accent6" xfId="63"/>
    <cellStyle name="60% - 强调文字颜色 1 2" xfId="64"/>
    <cellStyle name="60% - 强调文字颜色 2 2" xfId="65"/>
    <cellStyle name="60% - 强调文字颜色 3 2" xfId="66"/>
    <cellStyle name="60% - 强调文字颜色 4 2" xfId="67"/>
    <cellStyle name="60% - 强调文字颜色 5 2" xfId="68"/>
    <cellStyle name="60% - 强调文字颜色 6 2" xfId="69"/>
    <cellStyle name="6mal" xfId="70"/>
    <cellStyle name="Accent1" xfId="71"/>
    <cellStyle name="Accent1 - 20%" xfId="72"/>
    <cellStyle name="Accent1 - 40%" xfId="73"/>
    <cellStyle name="Accent1 - 60%" xfId="74"/>
    <cellStyle name="Accent1_Book1" xfId="75"/>
    <cellStyle name="Accent2" xfId="76"/>
    <cellStyle name="Accent2 - 20%" xfId="77"/>
    <cellStyle name="Accent2 - 40%" xfId="78"/>
    <cellStyle name="Accent2 - 60%" xfId="79"/>
    <cellStyle name="Accent2_Book1" xfId="80"/>
    <cellStyle name="Accent3" xfId="81"/>
    <cellStyle name="Accent3 - 20%" xfId="82"/>
    <cellStyle name="Accent3 - 40%" xfId="83"/>
    <cellStyle name="Accent3 - 60%" xfId="84"/>
    <cellStyle name="Accent3_Book1" xfId="85"/>
    <cellStyle name="Accent4" xfId="86"/>
    <cellStyle name="Accent4 - 20%" xfId="87"/>
    <cellStyle name="Accent4 - 40%" xfId="88"/>
    <cellStyle name="Accent4 - 60%" xfId="89"/>
    <cellStyle name="Accent4_Book1" xfId="90"/>
    <cellStyle name="Accent5" xfId="91"/>
    <cellStyle name="Accent5 - 20%" xfId="92"/>
    <cellStyle name="Accent5 - 40%" xfId="93"/>
    <cellStyle name="Accent5 - 60%" xfId="94"/>
    <cellStyle name="Accent5_Book1" xfId="95"/>
    <cellStyle name="Accent6" xfId="96"/>
    <cellStyle name="Accent6 - 20%" xfId="97"/>
    <cellStyle name="Accent6 - 40%" xfId="98"/>
    <cellStyle name="Accent6 - 60%" xfId="99"/>
    <cellStyle name="Accent6_Book1" xfId="100"/>
    <cellStyle name="args.style" xfId="101"/>
    <cellStyle name="Bad" xfId="102"/>
    <cellStyle name="Black" xfId="103"/>
    <cellStyle name="Border" xfId="104"/>
    <cellStyle name="Calc Currency (0)" xfId="105"/>
    <cellStyle name="Calculation" xfId="106"/>
    <cellStyle name="Check Cell" xfId="107"/>
    <cellStyle name="ColLevel_1" xfId="108"/>
    <cellStyle name="Comma [0]" xfId="109"/>
    <cellStyle name="comma zerodec" xfId="110"/>
    <cellStyle name="Comma_!!!GO" xfId="111"/>
    <cellStyle name="comma-d" xfId="112"/>
    <cellStyle name="Currency [0]" xfId="113"/>
    <cellStyle name="Currency_!!!GO" xfId="114"/>
    <cellStyle name="Currency1" xfId="115"/>
    <cellStyle name="Date" xfId="116"/>
    <cellStyle name="Dezimal [0]_laroux" xfId="117"/>
    <cellStyle name="Dezimal_laroux" xfId="118"/>
    <cellStyle name="Dollar (zero dec)" xfId="119"/>
    <cellStyle name="Explanatory Text" xfId="120"/>
    <cellStyle name="Fixed" xfId="121"/>
    <cellStyle name="Followed Hyperlink_AheadBehind.xls Chart 23" xfId="122"/>
    <cellStyle name="Good" xfId="123"/>
    <cellStyle name="Grey" xfId="124"/>
    <cellStyle name="Header1" xfId="125"/>
    <cellStyle name="Header2" xfId="126"/>
    <cellStyle name="Heading 1" xfId="127"/>
    <cellStyle name="Heading 2" xfId="128"/>
    <cellStyle name="Heading 3" xfId="129"/>
    <cellStyle name="Heading 4" xfId="130"/>
    <cellStyle name="HEADING1" xfId="131"/>
    <cellStyle name="HEADING2" xfId="132"/>
    <cellStyle name="Hyperlink_AheadBehind.xls Chart 23" xfId="133"/>
    <cellStyle name="Input" xfId="134"/>
    <cellStyle name="Input [yellow]" xfId="135"/>
    <cellStyle name="Input Cells" xfId="136"/>
    <cellStyle name="Input_Book1" xfId="137"/>
    <cellStyle name="Linked Cell" xfId="138"/>
    <cellStyle name="Linked Cells" xfId="139"/>
    <cellStyle name="Millares [0]_96 Risk" xfId="140"/>
    <cellStyle name="Millares_96 Risk" xfId="141"/>
    <cellStyle name="Milliers [0]_!!!GO" xfId="142"/>
    <cellStyle name="Milliers_!!!GO" xfId="143"/>
    <cellStyle name="Moneda [0]_96 Risk" xfId="144"/>
    <cellStyle name="Moneda_96 Risk" xfId="145"/>
    <cellStyle name="Mon閠aire [0]_!!!GO" xfId="146"/>
    <cellStyle name="Mon閠aire_!!!GO" xfId="147"/>
    <cellStyle name="Neutral" xfId="148"/>
    <cellStyle name="New Times Roman" xfId="149"/>
    <cellStyle name="no dec" xfId="150"/>
    <cellStyle name="Non défini" xfId="151"/>
    <cellStyle name="Norma,_laroux_4_营业在建 (2)_E21" xfId="152"/>
    <cellStyle name="Normal - Style1" xfId="153"/>
    <cellStyle name="Normal_!!!GO" xfId="154"/>
    <cellStyle name="Note" xfId="155"/>
    <cellStyle name="Output" xfId="156"/>
    <cellStyle name="per.style" xfId="157"/>
    <cellStyle name="Percent [2]" xfId="158"/>
    <cellStyle name="Percent_!!!GO" xfId="159"/>
    <cellStyle name="Pourcentage_pldt" xfId="160"/>
    <cellStyle name="PSChar" xfId="161"/>
    <cellStyle name="PSDate" xfId="162"/>
    <cellStyle name="PSDec" xfId="163"/>
    <cellStyle name="PSHeading" xfId="164"/>
    <cellStyle name="PSInt" xfId="165"/>
    <cellStyle name="PSSpacer" xfId="166"/>
    <cellStyle name="Red" xfId="167"/>
    <cellStyle name="RowLevel_0" xfId="168"/>
    <cellStyle name="s]_x000d__x000a_;load=C:\WINDOWS\VERINST.EXE APMAPP.EXE _x000d__x000a_run=_x000d__x000a_Beep=yes_x000d__x000a_NullPort=None_x000d__x000a_BorderWidth=3_x000d__x000a_CursorBlinkRate=780_x000d__x000a_Double" xfId="169"/>
    <cellStyle name="s]_x000d__x000a_load=_x000d__x000a_run=_x000d__x000a_NullPort=None_x000d__x000a_device=HP LaserJet 4 Plus,HPPCL5MS,LPT1:_x000d__x000a__x000d__x000a_[Desktop]_x000d__x000a_Wallpaper=(无)_x000d__x000a_TileWallpaper=0_x000d_" xfId="170"/>
    <cellStyle name="sstot" xfId="171"/>
    <cellStyle name="Standard_AREAS" xfId="172"/>
    <cellStyle name="Style 1" xfId="173"/>
    <cellStyle name="t" xfId="174"/>
    <cellStyle name="t_HVAC Equipment (3)" xfId="175"/>
    <cellStyle name="Title" xfId="176"/>
    <cellStyle name="Total" xfId="177"/>
    <cellStyle name="Tusental (0)_pldt" xfId="178"/>
    <cellStyle name="Tusental_pldt" xfId="179"/>
    <cellStyle name="Valuta (0)_pldt" xfId="180"/>
    <cellStyle name="Valuta_pldt" xfId="181"/>
    <cellStyle name="Warning Text" xfId="182"/>
    <cellStyle name="百分比 2" xfId="183"/>
    <cellStyle name="百分比 3" xfId="184"/>
    <cellStyle name="百分比 4" xfId="185"/>
    <cellStyle name="捠壿 [0.00]_Region Orders (2)" xfId="186"/>
    <cellStyle name="捠壿_Region Orders (2)" xfId="187"/>
    <cellStyle name="编号" xfId="188"/>
    <cellStyle name="标题 1 2" xfId="189"/>
    <cellStyle name="标题 2 2" xfId="190"/>
    <cellStyle name="标题 3 2" xfId="191"/>
    <cellStyle name="标题 4 2" xfId="192"/>
    <cellStyle name="标题 5" xfId="193"/>
    <cellStyle name="标题1" xfId="194"/>
    <cellStyle name="表标题" xfId="195"/>
    <cellStyle name="部门" xfId="196"/>
    <cellStyle name="差 2" xfId="197"/>
    <cellStyle name="差_ 表二" xfId="198"/>
    <cellStyle name="差_~4190974" xfId="199"/>
    <cellStyle name="差_~5676413" xfId="200"/>
    <cellStyle name="差_00省级(打印)" xfId="201"/>
    <cellStyle name="差_00省级(定稿)" xfId="202"/>
    <cellStyle name="差_03昭通" xfId="203"/>
    <cellStyle name="差_0502通海县" xfId="204"/>
    <cellStyle name="差_05玉溪" xfId="205"/>
    <cellStyle name="差_0605石屏县" xfId="206"/>
    <cellStyle name="差_1003牟定县" xfId="207"/>
    <cellStyle name="差_1110洱源县" xfId="208"/>
    <cellStyle name="差_11大理" xfId="209"/>
    <cellStyle name="差_2、土地面积、人口、粮食产量基本情况" xfId="210"/>
    <cellStyle name="差_2006年分析表" xfId="211"/>
    <cellStyle name="差_2006年基础数据" xfId="212"/>
    <cellStyle name="差_2006年全省财力计算表（中央、决算）" xfId="213"/>
    <cellStyle name="差_2006年水利统计指标统计表" xfId="214"/>
    <cellStyle name="差_2006年在职人员情况" xfId="215"/>
    <cellStyle name="差_2007年检察院案件数" xfId="216"/>
    <cellStyle name="差_2007年可用财力" xfId="217"/>
    <cellStyle name="差_2007年人员分部门统计表" xfId="218"/>
    <cellStyle name="差_2007年政法部门业务指标" xfId="219"/>
    <cellStyle name="差_2008年县级公安保障标准落实奖励经费分配测算" xfId="220"/>
    <cellStyle name="差_2008云南省分县市中小学教职工统计表（教育厅提供）" xfId="221"/>
    <cellStyle name="差_2009年一般性转移支付标准工资" xfId="222"/>
    <cellStyle name="差_2009年一般性转移支付标准工资_~4190974" xfId="223"/>
    <cellStyle name="差_2009年一般性转移支付标准工资_~5676413" xfId="224"/>
    <cellStyle name="差_2009年一般性转移支付标准工资_不用软件计算9.1不考虑经费管理评价xl" xfId="225"/>
    <cellStyle name="差_2009年一般性转移支付标准工资_地方配套按人均增幅控制8.30xl" xfId="226"/>
    <cellStyle name="差_2009年一般性转移支付标准工资_地方配套按人均增幅控制8.30一般预算平均增幅、人均可用财力平均增幅两次控制、社会治安系数调整、案件数调整xl" xfId="227"/>
    <cellStyle name="差_2009年一般性转移支付标准工资_地方配套按人均增幅控制8.31（调整结案率后）xl" xfId="228"/>
    <cellStyle name="差_2009年一般性转移支付标准工资_奖励补助测算5.22测试" xfId="229"/>
    <cellStyle name="差_2009年一般性转移支付标准工资_奖励补助测算5.23新" xfId="230"/>
    <cellStyle name="差_2009年一般性转移支付标准工资_奖励补助测算5.24冯铸" xfId="231"/>
    <cellStyle name="差_2009年一般性转移支付标准工资_奖励补助测算7.23" xfId="232"/>
    <cellStyle name="差_2009年一般性转移支付标准工资_奖励补助测算7.25" xfId="233"/>
    <cellStyle name="差_2009年一般性转移支付标准工资_奖励补助测算7.25 (version 1) (version 1)" xfId="234"/>
    <cellStyle name="差_530623_2006年县级财政报表附表" xfId="235"/>
    <cellStyle name="差_530629_2006年县级财政报表附表" xfId="236"/>
    <cellStyle name="差_5334_2006年迪庆县级财政报表附表" xfId="237"/>
    <cellStyle name="差_Book1" xfId="238"/>
    <cellStyle name="差_Book1_1" xfId="239"/>
    <cellStyle name="差_Book1_2" xfId="240"/>
    <cellStyle name="差_Book1_3" xfId="241"/>
    <cellStyle name="差_Book1_县公司" xfId="242"/>
    <cellStyle name="差_Book1_银行账户情况表_2010年12月" xfId="243"/>
    <cellStyle name="差_Book2" xfId="244"/>
    <cellStyle name="差_M01-2(州市补助收入)" xfId="245"/>
    <cellStyle name="差_M03" xfId="246"/>
    <cellStyle name="差_不用软件计算9.1不考虑经费管理评价xl" xfId="247"/>
    <cellStyle name="差_财政供养人员" xfId="248"/>
    <cellStyle name="差_财政支出对上级的依赖程度" xfId="249"/>
    <cellStyle name="差_城建部门" xfId="250"/>
    <cellStyle name="差_地方配套按人均增幅控制8.30xl" xfId="251"/>
    <cellStyle name="差_地方配套按人均增幅控制8.30一般预算平均增幅、人均可用财力平均增幅两次控制、社会治安系数调整、案件数调整xl" xfId="252"/>
    <cellStyle name="差_地方配套按人均增幅控制8.31（调整结案率后）xl" xfId="253"/>
    <cellStyle name="差_第五部分(才淼、饶永宏）" xfId="254"/>
    <cellStyle name="差_第一部分：综合全" xfId="255"/>
    <cellStyle name="差_高中教师人数（教育厅1.6日提供）" xfId="256"/>
    <cellStyle name="差_汇总" xfId="257"/>
    <cellStyle name="差_汇总-县级财政报表附表" xfId="258"/>
    <cellStyle name="差_基础数据分析" xfId="259"/>
    <cellStyle name="差_检验表" xfId="260"/>
    <cellStyle name="差_检验表（调整后）" xfId="261"/>
    <cellStyle name="差_建行" xfId="262"/>
    <cellStyle name="差_奖励补助测算5.22测试" xfId="263"/>
    <cellStyle name="差_奖励补助测算5.23新" xfId="264"/>
    <cellStyle name="差_奖励补助测算5.24冯铸" xfId="265"/>
    <cellStyle name="差_奖励补助测算7.23" xfId="266"/>
    <cellStyle name="差_奖励补助测算7.25" xfId="267"/>
    <cellStyle name="差_奖励补助测算7.25 (version 1) (version 1)" xfId="268"/>
    <cellStyle name="差_教师绩效工资测算表（离退休按各地上报数测算）2009年1月1日" xfId="269"/>
    <cellStyle name="差_教育厅提供义务教育及高中教师人数（2009年1月6日）" xfId="270"/>
    <cellStyle name="差_历年教师人数" xfId="271"/>
    <cellStyle name="差_丽江汇总" xfId="272"/>
    <cellStyle name="差_三季度－表二" xfId="273"/>
    <cellStyle name="差_卫生部门" xfId="274"/>
    <cellStyle name="差_文体广播部门" xfId="275"/>
    <cellStyle name="差_下半年禁毒办案经费分配2544.3万元" xfId="276"/>
    <cellStyle name="差_下半年禁吸戒毒经费1000万元" xfId="277"/>
    <cellStyle name="差_县公司" xfId="278"/>
    <cellStyle name="差_县级公安机关公用经费标准奖励测算方案（定稿）" xfId="279"/>
    <cellStyle name="差_县级基础数据" xfId="280"/>
    <cellStyle name="差_业务工作量指标" xfId="281"/>
    <cellStyle name="差_义务教育阶段教职工人数（教育厅提供最终）" xfId="282"/>
    <cellStyle name="差_银行账户情况表_2010年12月" xfId="283"/>
    <cellStyle name="差_云南农村义务教育统计表" xfId="284"/>
    <cellStyle name="差_云南省2008年中小学教师人数统计表" xfId="285"/>
    <cellStyle name="差_云南省2008年中小学教职工情况（教育厅提供20090101加工整理）" xfId="286"/>
    <cellStyle name="差_云南省2008年转移支付测算——州市本级考核部分及政策性测算" xfId="287"/>
    <cellStyle name="差_云南水利电力有限公司" xfId="288"/>
    <cellStyle name="差_指标四" xfId="289"/>
    <cellStyle name="差_指标五" xfId="290"/>
    <cellStyle name="常规" xfId="0" builtinId="0"/>
    <cellStyle name="常规 10" xfId="291"/>
    <cellStyle name="常规 2" xfId="292"/>
    <cellStyle name="常规 2 2" xfId="293"/>
    <cellStyle name="常规 2 2 2" xfId="294"/>
    <cellStyle name="常规 2 2_Book1" xfId="295"/>
    <cellStyle name="常规 2 3" xfId="296"/>
    <cellStyle name="常规 2 4" xfId="297"/>
    <cellStyle name="常规 2 5" xfId="298"/>
    <cellStyle name="常规 2 6" xfId="299"/>
    <cellStyle name="常规 2 7" xfId="300"/>
    <cellStyle name="常规 2 8" xfId="301"/>
    <cellStyle name="常规 2_02-2008决算报表格式" xfId="302"/>
    <cellStyle name="常规 3" xfId="303"/>
    <cellStyle name="常规 4" xfId="304"/>
    <cellStyle name="常规 4 2" xfId="305"/>
    <cellStyle name="常规 4_Book1" xfId="306"/>
    <cellStyle name="常规 5" xfId="307"/>
    <cellStyle name="常规 6" xfId="308"/>
    <cellStyle name="常规 7" xfId="309"/>
    <cellStyle name="常规 8" xfId="310"/>
    <cellStyle name="常规 9" xfId="311"/>
    <cellStyle name="常规_2010年度油补测算分配方案表" xfId="1"/>
    <cellStyle name="常规_西湖区" xfId="2"/>
    <cellStyle name="超链接 2" xfId="312"/>
    <cellStyle name="分级显示行_1_13区汇总" xfId="313"/>
    <cellStyle name="分级显示列_1_Book1" xfId="314"/>
    <cellStyle name="归盒啦_95" xfId="315"/>
    <cellStyle name="好 2" xfId="316"/>
    <cellStyle name="好_ 表二" xfId="317"/>
    <cellStyle name="好_~4190974" xfId="318"/>
    <cellStyle name="好_~5676413" xfId="319"/>
    <cellStyle name="好_00省级(打印)" xfId="320"/>
    <cellStyle name="好_00省级(定稿)" xfId="321"/>
    <cellStyle name="好_03昭通" xfId="322"/>
    <cellStyle name="好_0502通海县" xfId="323"/>
    <cellStyle name="好_05玉溪" xfId="324"/>
    <cellStyle name="好_0605石屏县" xfId="325"/>
    <cellStyle name="好_1003牟定县" xfId="326"/>
    <cellStyle name="好_1110洱源县" xfId="327"/>
    <cellStyle name="好_11大理" xfId="328"/>
    <cellStyle name="好_2、土地面积、人口、粮食产量基本情况" xfId="329"/>
    <cellStyle name="好_2006年分析表" xfId="330"/>
    <cellStyle name="好_2006年基础数据" xfId="331"/>
    <cellStyle name="好_2006年全省财力计算表（中央、决算）" xfId="332"/>
    <cellStyle name="好_2006年水利统计指标统计表" xfId="333"/>
    <cellStyle name="好_2006年在职人员情况" xfId="334"/>
    <cellStyle name="好_2007年检察院案件数" xfId="335"/>
    <cellStyle name="好_2007年可用财力" xfId="336"/>
    <cellStyle name="好_2007年人员分部门统计表" xfId="337"/>
    <cellStyle name="好_2007年政法部门业务指标" xfId="338"/>
    <cellStyle name="好_2008年县级公安保障标准落实奖励经费分配测算" xfId="339"/>
    <cellStyle name="好_2008云南省分县市中小学教职工统计表（教育厅提供）" xfId="340"/>
    <cellStyle name="好_2009年一般性转移支付标准工资" xfId="341"/>
    <cellStyle name="好_2009年一般性转移支付标准工资_~4190974" xfId="342"/>
    <cellStyle name="好_2009年一般性转移支付标准工资_~5676413" xfId="343"/>
    <cellStyle name="好_2009年一般性转移支付标准工资_不用软件计算9.1不考虑经费管理评价xl" xfId="344"/>
    <cellStyle name="好_2009年一般性转移支付标准工资_地方配套按人均增幅控制8.30xl" xfId="345"/>
    <cellStyle name="好_2009年一般性转移支付标准工资_地方配套按人均增幅控制8.30一般预算平均增幅、人均可用财力平均增幅两次控制、社会治安系数调整、案件数调整xl" xfId="346"/>
    <cellStyle name="好_2009年一般性转移支付标准工资_地方配套按人均增幅控制8.31（调整结案率后）xl" xfId="347"/>
    <cellStyle name="好_2009年一般性转移支付标准工资_奖励补助测算5.22测试" xfId="348"/>
    <cellStyle name="好_2009年一般性转移支付标准工资_奖励补助测算5.23新" xfId="349"/>
    <cellStyle name="好_2009年一般性转移支付标准工资_奖励补助测算5.24冯铸" xfId="350"/>
    <cellStyle name="好_2009年一般性转移支付标准工资_奖励补助测算7.23" xfId="351"/>
    <cellStyle name="好_2009年一般性转移支付标准工资_奖励补助测算7.25" xfId="352"/>
    <cellStyle name="好_2009年一般性转移支付标准工资_奖励补助测算7.25 (version 1) (version 1)" xfId="353"/>
    <cellStyle name="好_530623_2006年县级财政报表附表" xfId="354"/>
    <cellStyle name="好_530629_2006年县级财政报表附表" xfId="355"/>
    <cellStyle name="好_5334_2006年迪庆县级财政报表附表" xfId="356"/>
    <cellStyle name="好_Book1" xfId="357"/>
    <cellStyle name="好_Book1_1" xfId="358"/>
    <cellStyle name="好_Book1_2" xfId="359"/>
    <cellStyle name="好_Book1_3" xfId="360"/>
    <cellStyle name="好_Book1_县公司" xfId="361"/>
    <cellStyle name="好_Book1_银行账户情况表_2010年12月" xfId="362"/>
    <cellStyle name="好_Book2" xfId="363"/>
    <cellStyle name="好_M01-2(州市补助收入)" xfId="364"/>
    <cellStyle name="好_M03" xfId="365"/>
    <cellStyle name="好_不用软件计算9.1不考虑经费管理评价xl" xfId="366"/>
    <cellStyle name="好_财政供养人员" xfId="367"/>
    <cellStyle name="好_财政支出对上级的依赖程度" xfId="368"/>
    <cellStyle name="好_城建部门" xfId="369"/>
    <cellStyle name="好_地方配套按人均增幅控制8.30xl" xfId="370"/>
    <cellStyle name="好_地方配套按人均增幅控制8.30一般预算平均增幅、人均可用财力平均增幅两次控制、社会治安系数调整、案件数调整xl" xfId="371"/>
    <cellStyle name="好_地方配套按人均增幅控制8.31（调整结案率后）xl" xfId="372"/>
    <cellStyle name="好_第五部分(才淼、饶永宏）" xfId="373"/>
    <cellStyle name="好_第一部分：综合全" xfId="374"/>
    <cellStyle name="好_高中教师人数（教育厅1.6日提供）" xfId="375"/>
    <cellStyle name="好_汇总" xfId="376"/>
    <cellStyle name="好_汇总-县级财政报表附表" xfId="377"/>
    <cellStyle name="好_基础数据分析" xfId="378"/>
    <cellStyle name="好_检验表" xfId="379"/>
    <cellStyle name="好_检验表（调整后）" xfId="380"/>
    <cellStyle name="好_建行" xfId="381"/>
    <cellStyle name="好_奖励补助测算5.22测试" xfId="382"/>
    <cellStyle name="好_奖励补助测算5.23新" xfId="383"/>
    <cellStyle name="好_奖励补助测算5.24冯铸" xfId="384"/>
    <cellStyle name="好_奖励补助测算7.23" xfId="385"/>
    <cellStyle name="好_奖励补助测算7.25" xfId="386"/>
    <cellStyle name="好_奖励补助测算7.25 (version 1) (version 1)" xfId="387"/>
    <cellStyle name="好_教师绩效工资测算表（离退休按各地上报数测算）2009年1月1日" xfId="388"/>
    <cellStyle name="好_教育厅提供义务教育及高中教师人数（2009年1月6日）" xfId="389"/>
    <cellStyle name="好_历年教师人数" xfId="390"/>
    <cellStyle name="好_丽江汇总" xfId="391"/>
    <cellStyle name="好_三季度－表二" xfId="392"/>
    <cellStyle name="好_卫生部门" xfId="393"/>
    <cellStyle name="好_文体广播部门" xfId="394"/>
    <cellStyle name="好_下半年禁毒办案经费分配2544.3万元" xfId="395"/>
    <cellStyle name="好_下半年禁吸戒毒经费1000万元" xfId="396"/>
    <cellStyle name="好_县公司" xfId="397"/>
    <cellStyle name="好_县级公安机关公用经费标准奖励测算方案（定稿）" xfId="398"/>
    <cellStyle name="好_县级基础数据" xfId="399"/>
    <cellStyle name="好_业务工作量指标" xfId="400"/>
    <cellStyle name="好_义务教育阶段教职工人数（教育厅提供最终）" xfId="401"/>
    <cellStyle name="好_银行账户情况表_2010年12月" xfId="402"/>
    <cellStyle name="好_云南农村义务教育统计表" xfId="403"/>
    <cellStyle name="好_云南省2008年中小学教师人数统计表" xfId="404"/>
    <cellStyle name="好_云南省2008年中小学教职工情况（教育厅提供20090101加工整理）" xfId="405"/>
    <cellStyle name="好_云南省2008年转移支付测算——州市本级考核部分及政策性测算" xfId="406"/>
    <cellStyle name="好_云南水利电力有限公司" xfId="407"/>
    <cellStyle name="好_指标四" xfId="408"/>
    <cellStyle name="好_指标五" xfId="409"/>
    <cellStyle name="后继超链接" xfId="410"/>
    <cellStyle name="汇总 2" xfId="411"/>
    <cellStyle name="货币 2" xfId="412"/>
    <cellStyle name="货币 2 2" xfId="413"/>
    <cellStyle name="貨幣 [0]_SGV" xfId="414"/>
    <cellStyle name="貨幣_SGV" xfId="415"/>
    <cellStyle name="计算 2" xfId="416"/>
    <cellStyle name="检查单元格 2" xfId="417"/>
    <cellStyle name="解释性文本 2" xfId="418"/>
    <cellStyle name="借出原因" xfId="419"/>
    <cellStyle name="警告文本 2" xfId="420"/>
    <cellStyle name="链接单元格 2" xfId="421"/>
    <cellStyle name="霓付 [0]_ +Foil &amp; -FOIL &amp; PAPER" xfId="422"/>
    <cellStyle name="霓付_ +Foil &amp; -FOIL &amp; PAPER" xfId="423"/>
    <cellStyle name="烹拳 [0]_ +Foil &amp; -FOIL &amp; PAPER" xfId="424"/>
    <cellStyle name="烹拳_ +Foil &amp; -FOIL &amp; PAPER" xfId="425"/>
    <cellStyle name="普通_ 白土" xfId="426"/>
    <cellStyle name="千分位[0]_ 白土" xfId="427"/>
    <cellStyle name="千分位_ 白土" xfId="428"/>
    <cellStyle name="千位[0]_ 方正PC" xfId="429"/>
    <cellStyle name="千位_ 方正PC" xfId="430"/>
    <cellStyle name="千位分隔 2" xfId="431"/>
    <cellStyle name="千位分隔 3" xfId="432"/>
    <cellStyle name="千位分隔[0] 2" xfId="433"/>
    <cellStyle name="钎霖_4岿角利" xfId="434"/>
    <cellStyle name="强调 1" xfId="435"/>
    <cellStyle name="强调 2" xfId="436"/>
    <cellStyle name="强调 3" xfId="437"/>
    <cellStyle name="强调文字颜色 1 2" xfId="438"/>
    <cellStyle name="强调文字颜色 2 2" xfId="439"/>
    <cellStyle name="强调文字颜色 3 2" xfId="440"/>
    <cellStyle name="强调文字颜色 4 2" xfId="441"/>
    <cellStyle name="强调文字颜色 5 2" xfId="442"/>
    <cellStyle name="强调文字颜色 6 2" xfId="443"/>
    <cellStyle name="日期" xfId="444"/>
    <cellStyle name="商品名称" xfId="445"/>
    <cellStyle name="适中 2" xfId="446"/>
    <cellStyle name="输出 2" xfId="447"/>
    <cellStyle name="输入 2" xfId="448"/>
    <cellStyle name="数量" xfId="449"/>
    <cellStyle name="数字" xfId="450"/>
    <cellStyle name="㼿㼿㼿㼿㼿㼿" xfId="451"/>
    <cellStyle name="㼿㼿㼿㼿㼿㼿㼿㼿㼿㼿㼿?" xfId="452"/>
    <cellStyle name="未定义" xfId="453"/>
    <cellStyle name="小数" xfId="454"/>
    <cellStyle name="样式 1" xfId="455"/>
    <cellStyle name="一般_SGV" xfId="456"/>
    <cellStyle name="昗弨_Pacific Region P&amp;L" xfId="457"/>
    <cellStyle name="寘嬫愗傝 [0.00]_Region Orders (2)" xfId="458"/>
    <cellStyle name="寘嬫愗傝_Region Orders (2)" xfId="459"/>
    <cellStyle name="注释 2" xfId="460"/>
    <cellStyle name="콤마 [0]_BOILER-CO1" xfId="461"/>
    <cellStyle name="콤마_BOILER-CO1" xfId="462"/>
    <cellStyle name="통화 [0]_BOILER-CO1" xfId="463"/>
    <cellStyle name="통화_BOILER-CO1" xfId="464"/>
    <cellStyle name="표준_0N-HANDLING " xfId="4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0"/>
  <sheetViews>
    <sheetView tabSelected="1" zoomScaleNormal="100" zoomScaleSheetLayoutView="100" workbookViewId="0">
      <selection activeCell="H11" sqref="H11"/>
    </sheetView>
  </sheetViews>
  <sheetFormatPr defaultRowHeight="14.25"/>
  <cols>
    <col min="1" max="1" width="4.5" style="2" customWidth="1"/>
    <col min="2" max="2" width="8.25" style="3" customWidth="1"/>
    <col min="3" max="3" width="12.5" style="3" customWidth="1"/>
    <col min="4" max="4" width="12.375" style="49" customWidth="1"/>
    <col min="5" max="5" width="12.375" style="32" customWidth="1"/>
    <col min="6" max="6" width="12.125" style="50" customWidth="1"/>
    <col min="7" max="7" width="11.75" style="50" customWidth="1"/>
    <col min="8" max="8" width="13.375" style="57" customWidth="1"/>
    <col min="9" max="9" width="12.875" style="50" customWidth="1"/>
    <col min="10" max="10" width="14.125" style="32" customWidth="1"/>
    <col min="11" max="16384" width="9" style="3"/>
  </cols>
  <sheetData>
    <row r="1" spans="1:10" ht="15">
      <c r="A1" s="68" t="s">
        <v>123</v>
      </c>
      <c r="B1" s="68"/>
      <c r="C1" s="1"/>
      <c r="D1" s="29"/>
      <c r="E1" s="30"/>
      <c r="F1" s="31"/>
      <c r="G1" s="31"/>
      <c r="H1" s="51"/>
      <c r="I1" s="31"/>
    </row>
    <row r="2" spans="1:10" ht="24" customHeight="1">
      <c r="A2" s="70" t="s">
        <v>127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ht="18" customHeight="1">
      <c r="A3" s="71"/>
      <c r="B3" s="71"/>
      <c r="C3" s="71"/>
      <c r="D3" s="71"/>
      <c r="E3" s="71"/>
      <c r="F3" s="71"/>
      <c r="G3" s="71"/>
      <c r="H3" s="71"/>
      <c r="I3" s="71"/>
      <c r="J3" s="71"/>
    </row>
    <row r="4" spans="1:10" ht="26.25" customHeight="1">
      <c r="A4" s="4" t="s">
        <v>0</v>
      </c>
      <c r="B4" s="69" t="s">
        <v>1</v>
      </c>
      <c r="C4" s="69"/>
      <c r="D4" s="28" t="s">
        <v>2</v>
      </c>
      <c r="E4" s="28" t="s">
        <v>3</v>
      </c>
      <c r="F4" s="4" t="s">
        <v>4</v>
      </c>
      <c r="G4" s="4" t="s">
        <v>122</v>
      </c>
      <c r="H4" s="52" t="s">
        <v>134</v>
      </c>
      <c r="I4" s="52" t="s">
        <v>126</v>
      </c>
      <c r="J4" s="27" t="s">
        <v>125</v>
      </c>
    </row>
    <row r="5" spans="1:10" ht="19.5" customHeight="1">
      <c r="A5" s="5"/>
      <c r="B5" s="67" t="s">
        <v>5</v>
      </c>
      <c r="C5" s="67"/>
      <c r="D5" s="33">
        <f>D6+D10+D17+D22+D31+D42+D50+D59+D63+D69+D80+D91+D97+D111</f>
        <v>27401.8</v>
      </c>
      <c r="E5" s="33">
        <f>E6+E10+E17+E22+E31+E42+E50+E59+E63+E69+E80+E91+E97+E111</f>
        <v>3456.6899999999996</v>
      </c>
      <c r="F5" s="34">
        <f t="shared" ref="F5:H5" si="0">F6+F10+F17+F22+F31+F42+F50+F59+F63+F69+F80+F91+F97+F111</f>
        <v>72514</v>
      </c>
      <c r="G5" s="34">
        <f t="shared" si="0"/>
        <v>58011</v>
      </c>
      <c r="H5" s="53">
        <f t="shared" si="0"/>
        <v>94.93</v>
      </c>
      <c r="I5" s="53">
        <v>14597.929999999998</v>
      </c>
      <c r="J5" s="35" t="s">
        <v>128</v>
      </c>
    </row>
    <row r="6" spans="1:10" ht="19.5" customHeight="1">
      <c r="A6" s="6"/>
      <c r="B6" s="7" t="s">
        <v>6</v>
      </c>
      <c r="C6" s="8" t="s">
        <v>7</v>
      </c>
      <c r="D6" s="33">
        <f>D7+D8+D9</f>
        <v>10321.799999999999</v>
      </c>
      <c r="E6" s="33">
        <f>E7+E8+E9</f>
        <v>552.78</v>
      </c>
      <c r="F6" s="34">
        <f t="shared" ref="F6:H6" si="1">F7+F8+F9</f>
        <v>30299</v>
      </c>
      <c r="G6" s="34">
        <f t="shared" si="1"/>
        <v>23764</v>
      </c>
      <c r="H6" s="53">
        <f t="shared" si="1"/>
        <v>82.12</v>
      </c>
      <c r="I6" s="53">
        <v>6617.12</v>
      </c>
      <c r="J6" s="35"/>
    </row>
    <row r="7" spans="1:10" ht="19.5" customHeight="1">
      <c r="A7" s="9">
        <v>1</v>
      </c>
      <c r="B7" s="10"/>
      <c r="C7" s="11" t="s">
        <v>8</v>
      </c>
      <c r="D7" s="60">
        <v>9698.5</v>
      </c>
      <c r="E7" s="61">
        <v>411.27</v>
      </c>
      <c r="F7" s="62">
        <v>28817</v>
      </c>
      <c r="G7" s="63">
        <v>22967</v>
      </c>
      <c r="H7" s="58">
        <v>82.12</v>
      </c>
      <c r="I7" s="58">
        <v>5932.12</v>
      </c>
      <c r="J7" s="36" t="s">
        <v>129</v>
      </c>
    </row>
    <row r="8" spans="1:10" ht="19.5" customHeight="1">
      <c r="A8" s="9">
        <v>2</v>
      </c>
      <c r="B8" s="10"/>
      <c r="C8" s="11" t="s">
        <v>9</v>
      </c>
      <c r="D8" s="64">
        <v>131.9</v>
      </c>
      <c r="E8" s="61">
        <v>76.05</v>
      </c>
      <c r="F8" s="62">
        <v>314</v>
      </c>
      <c r="G8" s="63">
        <v>326</v>
      </c>
      <c r="H8" s="58"/>
      <c r="I8" s="58">
        <v>-12</v>
      </c>
      <c r="J8" s="37"/>
    </row>
    <row r="9" spans="1:10" ht="19.5" customHeight="1">
      <c r="A9" s="9">
        <v>3</v>
      </c>
      <c r="B9" s="10"/>
      <c r="C9" s="11" t="s">
        <v>10</v>
      </c>
      <c r="D9" s="64">
        <v>491.4</v>
      </c>
      <c r="E9" s="61">
        <v>65.459999999999994</v>
      </c>
      <c r="F9" s="62">
        <v>1168</v>
      </c>
      <c r="G9" s="63">
        <v>471</v>
      </c>
      <c r="H9" s="58"/>
      <c r="I9" s="58">
        <v>697</v>
      </c>
      <c r="J9" s="37"/>
    </row>
    <row r="10" spans="1:10" ht="19.5" customHeight="1">
      <c r="A10" s="6"/>
      <c r="B10" s="7" t="s">
        <v>11</v>
      </c>
      <c r="C10" s="8" t="s">
        <v>12</v>
      </c>
      <c r="D10" s="38">
        <f>D11+D12+D13+D14+D15+D16</f>
        <v>1702.4</v>
      </c>
      <c r="E10" s="39">
        <f>SUM(E11:E16)</f>
        <v>248.43</v>
      </c>
      <c r="F10" s="40">
        <f t="shared" ref="F10:G10" si="2">F11+F12+F13+F14+F15+F16</f>
        <v>4587</v>
      </c>
      <c r="G10" s="40">
        <f t="shared" si="2"/>
        <v>4205</v>
      </c>
      <c r="H10" s="54"/>
      <c r="I10" s="54">
        <v>382</v>
      </c>
      <c r="J10" s="37"/>
    </row>
    <row r="11" spans="1:10" ht="19.5" customHeight="1">
      <c r="A11" s="9">
        <v>4</v>
      </c>
      <c r="B11" s="10"/>
      <c r="C11" s="11" t="s">
        <v>13</v>
      </c>
      <c r="D11" s="64">
        <v>1443.8</v>
      </c>
      <c r="E11" s="61">
        <v>107.83</v>
      </c>
      <c r="F11" s="62">
        <v>4004</v>
      </c>
      <c r="G11" s="63">
        <v>3602</v>
      </c>
      <c r="H11" s="58"/>
      <c r="I11" s="58">
        <v>402</v>
      </c>
      <c r="J11" s="37"/>
    </row>
    <row r="12" spans="1:10" ht="19.5" customHeight="1">
      <c r="A12" s="9">
        <v>5</v>
      </c>
      <c r="B12" s="10"/>
      <c r="C12" s="11" t="s">
        <v>14</v>
      </c>
      <c r="D12" s="64">
        <v>13.8</v>
      </c>
      <c r="E12" s="61">
        <v>12.58</v>
      </c>
      <c r="F12" s="62">
        <v>27</v>
      </c>
      <c r="G12" s="63">
        <v>24</v>
      </c>
      <c r="H12" s="58"/>
      <c r="I12" s="58">
        <v>3</v>
      </c>
      <c r="J12" s="37"/>
    </row>
    <row r="13" spans="1:10" ht="19.5" customHeight="1">
      <c r="A13" s="9">
        <v>6</v>
      </c>
      <c r="B13" s="10"/>
      <c r="C13" s="11" t="s">
        <v>15</v>
      </c>
      <c r="D13" s="64">
        <v>129</v>
      </c>
      <c r="E13" s="61">
        <v>52.76</v>
      </c>
      <c r="F13" s="62">
        <v>307</v>
      </c>
      <c r="G13" s="63">
        <v>353</v>
      </c>
      <c r="H13" s="58"/>
      <c r="I13" s="58">
        <v>-46</v>
      </c>
      <c r="J13" s="37"/>
    </row>
    <row r="14" spans="1:10" ht="19.5" customHeight="1">
      <c r="A14" s="9">
        <v>7</v>
      </c>
      <c r="B14" s="10"/>
      <c r="C14" s="11" t="s">
        <v>16</v>
      </c>
      <c r="D14" s="64">
        <v>70.400000000000006</v>
      </c>
      <c r="E14" s="61">
        <v>37.950000000000003</v>
      </c>
      <c r="F14" s="62">
        <v>153</v>
      </c>
      <c r="G14" s="63">
        <v>141</v>
      </c>
      <c r="H14" s="58"/>
      <c r="I14" s="58">
        <v>12</v>
      </c>
      <c r="J14" s="37"/>
    </row>
    <row r="15" spans="1:10" ht="19.5" customHeight="1">
      <c r="A15" s="9">
        <v>8</v>
      </c>
      <c r="B15" s="10"/>
      <c r="C15" s="11" t="s">
        <v>17</v>
      </c>
      <c r="D15" s="64">
        <v>33.200000000000003</v>
      </c>
      <c r="E15" s="61">
        <v>28.22</v>
      </c>
      <c r="F15" s="62">
        <v>72</v>
      </c>
      <c r="G15" s="63">
        <v>64</v>
      </c>
      <c r="H15" s="58"/>
      <c r="I15" s="58">
        <v>8</v>
      </c>
      <c r="J15" s="37"/>
    </row>
    <row r="16" spans="1:10" ht="19.5" customHeight="1">
      <c r="A16" s="9">
        <v>9</v>
      </c>
      <c r="B16" s="10"/>
      <c r="C16" s="11" t="s">
        <v>18</v>
      </c>
      <c r="D16" s="64">
        <v>12.2</v>
      </c>
      <c r="E16" s="61">
        <v>9.09</v>
      </c>
      <c r="F16" s="62">
        <v>24</v>
      </c>
      <c r="G16" s="63">
        <v>21</v>
      </c>
      <c r="H16" s="58"/>
      <c r="I16" s="58">
        <v>3</v>
      </c>
      <c r="J16" s="37"/>
    </row>
    <row r="17" spans="1:10" ht="19.5" customHeight="1">
      <c r="A17" s="6"/>
      <c r="B17" s="7" t="s">
        <v>19</v>
      </c>
      <c r="C17" s="8" t="s">
        <v>20</v>
      </c>
      <c r="D17" s="38">
        <f>D18+D19+D20+D21</f>
        <v>1548.2</v>
      </c>
      <c r="E17" s="33">
        <f>E18+E19+E20+E21</f>
        <v>164.56000000000003</v>
      </c>
      <c r="F17" s="40">
        <f t="shared" ref="F17:G17" si="3">F18+F19+F20+F21</f>
        <v>3901</v>
      </c>
      <c r="G17" s="40">
        <f t="shared" si="3"/>
        <v>2925</v>
      </c>
      <c r="H17" s="54"/>
      <c r="I17" s="54">
        <v>976</v>
      </c>
      <c r="J17" s="37"/>
    </row>
    <row r="18" spans="1:10" ht="19.5" customHeight="1">
      <c r="A18" s="9">
        <v>10</v>
      </c>
      <c r="B18" s="10"/>
      <c r="C18" s="11" t="s">
        <v>13</v>
      </c>
      <c r="D18" s="64">
        <v>1348.2</v>
      </c>
      <c r="E18" s="61">
        <v>95.43</v>
      </c>
      <c r="F18" s="62">
        <v>3472</v>
      </c>
      <c r="G18" s="63">
        <v>2629</v>
      </c>
      <c r="H18" s="58"/>
      <c r="I18" s="58">
        <v>843</v>
      </c>
      <c r="J18" s="37"/>
    </row>
    <row r="19" spans="1:10" ht="19.5" customHeight="1">
      <c r="A19" s="9">
        <v>11</v>
      </c>
      <c r="B19" s="10"/>
      <c r="C19" s="11" t="s">
        <v>21</v>
      </c>
      <c r="D19" s="64">
        <v>32</v>
      </c>
      <c r="E19" s="61">
        <v>33.22</v>
      </c>
      <c r="F19" s="62">
        <v>70</v>
      </c>
      <c r="G19" s="63">
        <v>64</v>
      </c>
      <c r="H19" s="58"/>
      <c r="I19" s="58">
        <v>6</v>
      </c>
      <c r="J19" s="37"/>
    </row>
    <row r="20" spans="1:10" ht="19.5" customHeight="1">
      <c r="A20" s="9">
        <v>12</v>
      </c>
      <c r="B20" s="10"/>
      <c r="C20" s="11" t="s">
        <v>22</v>
      </c>
      <c r="D20" s="64">
        <v>133</v>
      </c>
      <c r="E20" s="61">
        <v>31.3</v>
      </c>
      <c r="F20" s="62">
        <v>290</v>
      </c>
      <c r="G20" s="63">
        <v>208</v>
      </c>
      <c r="H20" s="58"/>
      <c r="I20" s="58">
        <v>82</v>
      </c>
      <c r="J20" s="37"/>
    </row>
    <row r="21" spans="1:10" ht="19.5" customHeight="1">
      <c r="A21" s="9">
        <v>13</v>
      </c>
      <c r="B21" s="10"/>
      <c r="C21" s="11" t="s">
        <v>23</v>
      </c>
      <c r="D21" s="64">
        <v>35</v>
      </c>
      <c r="E21" s="61">
        <v>4.6100000000000003</v>
      </c>
      <c r="F21" s="62">
        <v>69</v>
      </c>
      <c r="G21" s="63">
        <v>24</v>
      </c>
      <c r="H21" s="58"/>
      <c r="I21" s="58">
        <v>45</v>
      </c>
      <c r="J21" s="37"/>
    </row>
    <row r="22" spans="1:10" ht="19.5" customHeight="1">
      <c r="A22" s="6"/>
      <c r="B22" s="7" t="s">
        <v>24</v>
      </c>
      <c r="C22" s="8" t="s">
        <v>25</v>
      </c>
      <c r="D22" s="38">
        <f>D23+D30+D24+D25+D26+D27+D28+D29</f>
        <v>2401.3000000000002</v>
      </c>
      <c r="E22" s="33">
        <f>E23+E30+E24+E25+E26+E27+E28+E29</f>
        <v>361.01</v>
      </c>
      <c r="F22" s="40">
        <f t="shared" ref="F22:G22" si="4">F23+F30+F24+F25+F26+F27+F28+F29</f>
        <v>6177</v>
      </c>
      <c r="G22" s="40">
        <f t="shared" si="4"/>
        <v>5431</v>
      </c>
      <c r="H22" s="54"/>
      <c r="I22" s="54">
        <v>746</v>
      </c>
      <c r="J22" s="37"/>
    </row>
    <row r="23" spans="1:10" ht="19.5" customHeight="1">
      <c r="A23" s="9">
        <v>14</v>
      </c>
      <c r="B23" s="10"/>
      <c r="C23" s="11" t="s">
        <v>13</v>
      </c>
      <c r="D23" s="64">
        <v>1420.2</v>
      </c>
      <c r="E23" s="61">
        <v>107.58</v>
      </c>
      <c r="F23" s="62">
        <v>3939</v>
      </c>
      <c r="G23" s="63">
        <v>3797</v>
      </c>
      <c r="H23" s="58"/>
      <c r="I23" s="58">
        <v>142</v>
      </c>
      <c r="J23" s="37"/>
    </row>
    <row r="24" spans="1:10" ht="19.5" customHeight="1">
      <c r="A24" s="9">
        <v>15</v>
      </c>
      <c r="B24" s="10"/>
      <c r="C24" s="11" t="s">
        <v>26</v>
      </c>
      <c r="D24" s="64">
        <v>23.6</v>
      </c>
      <c r="E24" s="61">
        <v>36.22</v>
      </c>
      <c r="F24" s="62">
        <v>51</v>
      </c>
      <c r="G24" s="63">
        <v>35</v>
      </c>
      <c r="H24" s="58"/>
      <c r="I24" s="58">
        <v>16</v>
      </c>
      <c r="J24" s="37"/>
    </row>
    <row r="25" spans="1:10" ht="19.5" customHeight="1">
      <c r="A25" s="9">
        <v>16</v>
      </c>
      <c r="B25" s="10"/>
      <c r="C25" s="11" t="s">
        <v>27</v>
      </c>
      <c r="D25" s="64">
        <v>94</v>
      </c>
      <c r="E25" s="61">
        <v>43.04</v>
      </c>
      <c r="F25" s="62">
        <v>205</v>
      </c>
      <c r="G25" s="63">
        <v>163</v>
      </c>
      <c r="H25" s="58"/>
      <c r="I25" s="58">
        <v>42</v>
      </c>
      <c r="J25" s="37"/>
    </row>
    <row r="26" spans="1:10" ht="19.5" customHeight="1">
      <c r="A26" s="9">
        <v>17</v>
      </c>
      <c r="B26" s="10"/>
      <c r="C26" s="11" t="s">
        <v>28</v>
      </c>
      <c r="D26" s="64">
        <v>52</v>
      </c>
      <c r="E26" s="61">
        <v>14.22</v>
      </c>
      <c r="F26" s="62">
        <v>103</v>
      </c>
      <c r="G26" s="63">
        <v>91</v>
      </c>
      <c r="H26" s="58"/>
      <c r="I26" s="58">
        <v>12</v>
      </c>
      <c r="J26" s="37"/>
    </row>
    <row r="27" spans="1:10" ht="19.5" customHeight="1">
      <c r="A27" s="9">
        <v>18</v>
      </c>
      <c r="B27" s="10"/>
      <c r="C27" s="11" t="s">
        <v>29</v>
      </c>
      <c r="D27" s="64">
        <v>45.8</v>
      </c>
      <c r="E27" s="61">
        <v>23.28</v>
      </c>
      <c r="F27" s="62">
        <v>100</v>
      </c>
      <c r="G27" s="63">
        <v>88</v>
      </c>
      <c r="H27" s="58"/>
      <c r="I27" s="58">
        <v>12</v>
      </c>
      <c r="J27" s="37"/>
    </row>
    <row r="28" spans="1:10" ht="19.5" customHeight="1">
      <c r="A28" s="9">
        <v>19</v>
      </c>
      <c r="B28" s="10"/>
      <c r="C28" s="11" t="s">
        <v>30</v>
      </c>
      <c r="D28" s="41">
        <v>115</v>
      </c>
      <c r="E28" s="61">
        <v>39.61</v>
      </c>
      <c r="F28" s="62">
        <v>251</v>
      </c>
      <c r="G28" s="63">
        <v>249</v>
      </c>
      <c r="H28" s="58"/>
      <c r="I28" s="58">
        <v>2</v>
      </c>
      <c r="J28" s="37"/>
    </row>
    <row r="29" spans="1:10" ht="19.5" customHeight="1">
      <c r="A29" s="9">
        <v>20</v>
      </c>
      <c r="B29" s="10"/>
      <c r="C29" s="11" t="s">
        <v>31</v>
      </c>
      <c r="D29" s="64">
        <v>93.8</v>
      </c>
      <c r="E29" s="61">
        <v>40.130000000000003</v>
      </c>
      <c r="F29" s="62">
        <v>204</v>
      </c>
      <c r="G29" s="63">
        <v>190</v>
      </c>
      <c r="H29" s="58"/>
      <c r="I29" s="58">
        <v>14</v>
      </c>
      <c r="J29" s="37"/>
    </row>
    <row r="30" spans="1:10" ht="19.5" customHeight="1">
      <c r="A30" s="9">
        <v>21</v>
      </c>
      <c r="B30" s="10"/>
      <c r="C30" s="11" t="s">
        <v>32</v>
      </c>
      <c r="D30" s="64">
        <v>556.9</v>
      </c>
      <c r="E30" s="61">
        <v>56.93</v>
      </c>
      <c r="F30" s="62">
        <v>1324</v>
      </c>
      <c r="G30" s="63">
        <v>818</v>
      </c>
      <c r="H30" s="58"/>
      <c r="I30" s="58">
        <v>506</v>
      </c>
      <c r="J30" s="37"/>
    </row>
    <row r="31" spans="1:10" ht="19.5" customHeight="1">
      <c r="A31" s="6"/>
      <c r="B31" s="7" t="s">
        <v>33</v>
      </c>
      <c r="C31" s="8" t="s">
        <v>34</v>
      </c>
      <c r="D31" s="38">
        <f>D32+D33+D34+D35+D36+D37+D38+D39+D40+D41</f>
        <v>1319.1000000000001</v>
      </c>
      <c r="E31" s="33">
        <f>E32+E33+E34+E35+E36+E37+E38+E39+E40+E41</f>
        <v>304.63</v>
      </c>
      <c r="F31" s="40">
        <f t="shared" ref="F31:H31" si="5">F32+F33+F34+F35+F36+F37+F38+F39+F40+F41</f>
        <v>3064</v>
      </c>
      <c r="G31" s="40">
        <f t="shared" si="5"/>
        <v>2016</v>
      </c>
      <c r="H31" s="54">
        <f t="shared" si="5"/>
        <v>7.4</v>
      </c>
      <c r="I31" s="54">
        <v>1055.4000000000001</v>
      </c>
      <c r="J31" s="35"/>
    </row>
    <row r="32" spans="1:10" ht="19.5" customHeight="1">
      <c r="A32" s="9">
        <v>22</v>
      </c>
      <c r="B32" s="10"/>
      <c r="C32" s="11" t="s">
        <v>13</v>
      </c>
      <c r="D32" s="41">
        <v>538.20000000000005</v>
      </c>
      <c r="E32" s="61">
        <v>59.84</v>
      </c>
      <c r="F32" s="62">
        <v>1386</v>
      </c>
      <c r="G32" s="63">
        <v>983</v>
      </c>
      <c r="H32" s="58"/>
      <c r="I32" s="58">
        <v>403</v>
      </c>
      <c r="J32" s="37"/>
    </row>
    <row r="33" spans="1:10" ht="19.5" customHeight="1">
      <c r="A33" s="9">
        <v>23</v>
      </c>
      <c r="B33" s="10"/>
      <c r="C33" s="11" t="s">
        <v>35</v>
      </c>
      <c r="D33" s="64">
        <v>211.4</v>
      </c>
      <c r="E33" s="61">
        <v>45.66</v>
      </c>
      <c r="F33" s="62">
        <v>461</v>
      </c>
      <c r="G33" s="63">
        <v>245</v>
      </c>
      <c r="H33" s="58">
        <v>6.75</v>
      </c>
      <c r="I33" s="58">
        <v>222.75</v>
      </c>
      <c r="J33" s="36" t="s">
        <v>130</v>
      </c>
    </row>
    <row r="34" spans="1:10" ht="19.5" customHeight="1">
      <c r="A34" s="9">
        <v>24</v>
      </c>
      <c r="B34" s="10"/>
      <c r="C34" s="11" t="s">
        <v>36</v>
      </c>
      <c r="D34" s="64">
        <v>36</v>
      </c>
      <c r="E34" s="61">
        <v>26.19</v>
      </c>
      <c r="F34" s="62">
        <v>78</v>
      </c>
      <c r="G34" s="63">
        <v>112</v>
      </c>
      <c r="H34" s="58"/>
      <c r="I34" s="58">
        <v>-34</v>
      </c>
      <c r="J34" s="37"/>
    </row>
    <row r="35" spans="1:10" ht="19.5" customHeight="1">
      <c r="A35" s="9">
        <v>25</v>
      </c>
      <c r="B35" s="10"/>
      <c r="C35" s="11" t="s">
        <v>37</v>
      </c>
      <c r="D35" s="64">
        <v>144</v>
      </c>
      <c r="E35" s="61">
        <v>34.5</v>
      </c>
      <c r="F35" s="62">
        <v>314</v>
      </c>
      <c r="G35" s="63">
        <v>192</v>
      </c>
      <c r="H35" s="58"/>
      <c r="I35" s="58">
        <v>122</v>
      </c>
      <c r="J35" s="37"/>
    </row>
    <row r="36" spans="1:10" ht="19.5" customHeight="1">
      <c r="A36" s="9">
        <v>26</v>
      </c>
      <c r="B36" s="10"/>
      <c r="C36" s="11" t="s">
        <v>38</v>
      </c>
      <c r="D36" s="64">
        <v>76.599999999999994</v>
      </c>
      <c r="E36" s="61">
        <v>30.61</v>
      </c>
      <c r="F36" s="62">
        <v>167</v>
      </c>
      <c r="G36" s="63">
        <v>147</v>
      </c>
      <c r="H36" s="58"/>
      <c r="I36" s="58">
        <v>20</v>
      </c>
      <c r="J36" s="37"/>
    </row>
    <row r="37" spans="1:10" ht="19.5" customHeight="1">
      <c r="A37" s="9">
        <v>27</v>
      </c>
      <c r="B37" s="10"/>
      <c r="C37" s="11" t="s">
        <v>39</v>
      </c>
      <c r="D37" s="64">
        <f>142.4-19</f>
        <v>123.4</v>
      </c>
      <c r="E37" s="61">
        <v>31.57</v>
      </c>
      <c r="F37" s="62">
        <v>269</v>
      </c>
      <c r="G37" s="63">
        <v>81</v>
      </c>
      <c r="H37" s="58"/>
      <c r="I37" s="58">
        <v>188</v>
      </c>
      <c r="J37" s="37"/>
    </row>
    <row r="38" spans="1:10" ht="19.5" customHeight="1">
      <c r="A38" s="9">
        <v>28</v>
      </c>
      <c r="B38" s="10"/>
      <c r="C38" s="11" t="s">
        <v>40</v>
      </c>
      <c r="D38" s="64">
        <v>50.2</v>
      </c>
      <c r="E38" s="61">
        <v>21.51</v>
      </c>
      <c r="F38" s="62">
        <v>109</v>
      </c>
      <c r="G38" s="63">
        <v>58</v>
      </c>
      <c r="H38" s="58"/>
      <c r="I38" s="58">
        <v>51</v>
      </c>
      <c r="J38" s="37"/>
    </row>
    <row r="39" spans="1:10" ht="19.5" customHeight="1">
      <c r="A39" s="9">
        <v>29</v>
      </c>
      <c r="B39" s="10"/>
      <c r="C39" s="11" t="s">
        <v>41</v>
      </c>
      <c r="D39" s="64">
        <v>59.3</v>
      </c>
      <c r="E39" s="61">
        <v>34.96</v>
      </c>
      <c r="F39" s="62">
        <v>121</v>
      </c>
      <c r="G39" s="63">
        <v>114</v>
      </c>
      <c r="H39" s="58"/>
      <c r="I39" s="58">
        <v>7</v>
      </c>
      <c r="J39" s="37"/>
    </row>
    <row r="40" spans="1:10" ht="19.5" customHeight="1">
      <c r="A40" s="9">
        <v>30</v>
      </c>
      <c r="B40" s="10"/>
      <c r="C40" s="11" t="s">
        <v>42</v>
      </c>
      <c r="D40" s="64">
        <v>25.1</v>
      </c>
      <c r="E40" s="61">
        <v>8.5399999999999991</v>
      </c>
      <c r="F40" s="62">
        <v>50</v>
      </c>
      <c r="G40" s="63">
        <v>44</v>
      </c>
      <c r="H40" s="58">
        <v>0.65</v>
      </c>
      <c r="I40" s="58">
        <v>6.65</v>
      </c>
      <c r="J40" s="36" t="s">
        <v>131</v>
      </c>
    </row>
    <row r="41" spans="1:10" ht="19.5" customHeight="1">
      <c r="A41" s="9">
        <v>31</v>
      </c>
      <c r="B41" s="10"/>
      <c r="C41" s="11" t="s">
        <v>43</v>
      </c>
      <c r="D41" s="64">
        <v>54.9</v>
      </c>
      <c r="E41" s="61">
        <v>11.25</v>
      </c>
      <c r="F41" s="62">
        <v>109</v>
      </c>
      <c r="G41" s="63">
        <v>40</v>
      </c>
      <c r="H41" s="58"/>
      <c r="I41" s="58">
        <v>69</v>
      </c>
      <c r="J41" s="37"/>
    </row>
    <row r="42" spans="1:10" ht="19.5" customHeight="1">
      <c r="A42" s="6"/>
      <c r="B42" s="7" t="s">
        <v>44</v>
      </c>
      <c r="C42" s="8" t="s">
        <v>45</v>
      </c>
      <c r="D42" s="38">
        <f>D43+D44+D45+D46+D47+D48+D49</f>
        <v>1479.6</v>
      </c>
      <c r="E42" s="33">
        <f>E43+E44+E45+E46+E47+E48+E49</f>
        <v>304.02</v>
      </c>
      <c r="F42" s="40">
        <f t="shared" ref="F42:G42" si="6">F43+F44+F45+F46+F47+F48+F49</f>
        <v>3846</v>
      </c>
      <c r="G42" s="40">
        <f t="shared" si="6"/>
        <v>3367</v>
      </c>
      <c r="H42" s="54"/>
      <c r="I42" s="54">
        <v>479</v>
      </c>
      <c r="J42" s="37"/>
    </row>
    <row r="43" spans="1:10" ht="19.5" customHeight="1">
      <c r="A43" s="9">
        <v>32</v>
      </c>
      <c r="B43" s="10"/>
      <c r="C43" s="11" t="s">
        <v>13</v>
      </c>
      <c r="D43" s="64">
        <v>1047.0999999999999</v>
      </c>
      <c r="E43" s="61">
        <v>102.71</v>
      </c>
      <c r="F43" s="62">
        <v>2904</v>
      </c>
      <c r="G43" s="63">
        <v>2668</v>
      </c>
      <c r="H43" s="58"/>
      <c r="I43" s="58">
        <v>236</v>
      </c>
      <c r="J43" s="37"/>
    </row>
    <row r="44" spans="1:10" ht="19.5" customHeight="1">
      <c r="A44" s="9">
        <v>33</v>
      </c>
      <c r="B44" s="10"/>
      <c r="C44" s="11" t="s">
        <v>46</v>
      </c>
      <c r="D44" s="64">
        <v>77.599999999999994</v>
      </c>
      <c r="E44" s="61">
        <v>37.74</v>
      </c>
      <c r="F44" s="62">
        <v>169</v>
      </c>
      <c r="G44" s="63">
        <v>181</v>
      </c>
      <c r="H44" s="58"/>
      <c r="I44" s="58">
        <v>-12</v>
      </c>
      <c r="J44" s="37"/>
    </row>
    <row r="45" spans="1:10" ht="19.5" customHeight="1">
      <c r="A45" s="9">
        <v>34</v>
      </c>
      <c r="B45" s="10"/>
      <c r="C45" s="11" t="s">
        <v>47</v>
      </c>
      <c r="D45" s="64">
        <v>109.4</v>
      </c>
      <c r="E45" s="61">
        <v>40.200000000000003</v>
      </c>
      <c r="F45" s="62">
        <v>238</v>
      </c>
      <c r="G45" s="63">
        <v>137</v>
      </c>
      <c r="H45" s="58"/>
      <c r="I45" s="58">
        <v>101</v>
      </c>
      <c r="J45" s="37"/>
    </row>
    <row r="46" spans="1:10" ht="19.5" customHeight="1">
      <c r="A46" s="9">
        <v>35</v>
      </c>
      <c r="B46" s="10"/>
      <c r="C46" s="11" t="s">
        <v>48</v>
      </c>
      <c r="D46" s="64">
        <v>55.4</v>
      </c>
      <c r="E46" s="61">
        <v>32.96</v>
      </c>
      <c r="F46" s="62">
        <v>121</v>
      </c>
      <c r="G46" s="63">
        <v>107</v>
      </c>
      <c r="H46" s="58"/>
      <c r="I46" s="58">
        <v>14</v>
      </c>
      <c r="J46" s="37"/>
    </row>
    <row r="47" spans="1:10" ht="19.5" customHeight="1">
      <c r="A47" s="9">
        <v>36</v>
      </c>
      <c r="B47" s="10"/>
      <c r="C47" s="11" t="s">
        <v>49</v>
      </c>
      <c r="D47" s="64">
        <v>48.3</v>
      </c>
      <c r="E47" s="61">
        <v>24.34</v>
      </c>
      <c r="F47" s="62">
        <v>105</v>
      </c>
      <c r="G47" s="63">
        <v>93</v>
      </c>
      <c r="H47" s="58"/>
      <c r="I47" s="58">
        <v>12</v>
      </c>
      <c r="J47" s="37"/>
    </row>
    <row r="48" spans="1:10" ht="19.5" customHeight="1">
      <c r="A48" s="9">
        <v>37</v>
      </c>
      <c r="B48" s="10"/>
      <c r="C48" s="11" t="s">
        <v>50</v>
      </c>
      <c r="D48" s="64">
        <v>68</v>
      </c>
      <c r="E48" s="61">
        <v>32.44</v>
      </c>
      <c r="F48" s="62">
        <v>148</v>
      </c>
      <c r="G48" s="63">
        <v>123</v>
      </c>
      <c r="H48" s="58"/>
      <c r="I48" s="58">
        <v>25</v>
      </c>
      <c r="J48" s="37"/>
    </row>
    <row r="49" spans="1:10" ht="19.5" customHeight="1">
      <c r="A49" s="9">
        <v>38</v>
      </c>
      <c r="B49" s="10"/>
      <c r="C49" s="11" t="s">
        <v>51</v>
      </c>
      <c r="D49" s="64">
        <v>73.8</v>
      </c>
      <c r="E49" s="61">
        <v>33.630000000000003</v>
      </c>
      <c r="F49" s="62">
        <v>161</v>
      </c>
      <c r="G49" s="63">
        <v>58</v>
      </c>
      <c r="H49" s="58"/>
      <c r="I49" s="58">
        <v>103</v>
      </c>
      <c r="J49" s="37"/>
    </row>
    <row r="50" spans="1:10" ht="19.5" customHeight="1">
      <c r="A50" s="6"/>
      <c r="B50" s="7" t="s">
        <v>52</v>
      </c>
      <c r="C50" s="8" t="s">
        <v>53</v>
      </c>
      <c r="D50" s="38">
        <f>D51+D52++D54+D55+D53+D56+D57+D58</f>
        <v>1241.3999999999999</v>
      </c>
      <c r="E50" s="33">
        <f>E51+E52++E54+E55+E53+E56+E57+E58</f>
        <v>278.13</v>
      </c>
      <c r="F50" s="40">
        <f t="shared" ref="F50:G50" si="7">F51+F52++F54+F55+F53+F56+F57+F58</f>
        <v>3213</v>
      </c>
      <c r="G50" s="40">
        <f t="shared" si="7"/>
        <v>2479</v>
      </c>
      <c r="H50" s="54"/>
      <c r="I50" s="54">
        <v>734</v>
      </c>
      <c r="J50" s="37"/>
    </row>
    <row r="51" spans="1:10" ht="19.5" customHeight="1">
      <c r="A51" s="9">
        <v>39</v>
      </c>
      <c r="B51" s="10"/>
      <c r="C51" s="11" t="s">
        <v>13</v>
      </c>
      <c r="D51" s="42">
        <v>881.9</v>
      </c>
      <c r="E51" s="61">
        <v>104.4</v>
      </c>
      <c r="F51" s="62">
        <v>2446</v>
      </c>
      <c r="G51" s="63">
        <v>1799</v>
      </c>
      <c r="H51" s="58"/>
      <c r="I51" s="58">
        <v>647</v>
      </c>
      <c r="J51" s="37"/>
    </row>
    <row r="52" spans="1:10" ht="19.5" customHeight="1">
      <c r="A52" s="9">
        <v>40</v>
      </c>
      <c r="B52" s="10"/>
      <c r="C52" s="12" t="s">
        <v>54</v>
      </c>
      <c r="D52" s="41">
        <v>56.9</v>
      </c>
      <c r="E52" s="61">
        <v>17.079999999999998</v>
      </c>
      <c r="F52" s="62">
        <v>113</v>
      </c>
      <c r="G52" s="63">
        <v>119</v>
      </c>
      <c r="H52" s="58"/>
      <c r="I52" s="58">
        <v>-6</v>
      </c>
      <c r="J52" s="37"/>
    </row>
    <row r="53" spans="1:10" ht="19.5" customHeight="1">
      <c r="A53" s="9">
        <v>41</v>
      </c>
      <c r="B53" s="10"/>
      <c r="C53" s="12" t="s">
        <v>55</v>
      </c>
      <c r="D53" s="64">
        <v>42.2</v>
      </c>
      <c r="E53" s="61">
        <v>21.04</v>
      </c>
      <c r="F53" s="62">
        <v>92</v>
      </c>
      <c r="G53" s="63">
        <v>81</v>
      </c>
      <c r="H53" s="58"/>
      <c r="I53" s="58">
        <v>11</v>
      </c>
      <c r="J53" s="37"/>
    </row>
    <row r="54" spans="1:10" ht="19.5" customHeight="1">
      <c r="A54" s="9">
        <v>42</v>
      </c>
      <c r="B54" s="10"/>
      <c r="C54" s="12" t="s">
        <v>56</v>
      </c>
      <c r="D54" s="64">
        <v>67</v>
      </c>
      <c r="E54" s="61">
        <v>29.22</v>
      </c>
      <c r="F54" s="62">
        <v>146</v>
      </c>
      <c r="G54" s="63">
        <v>121</v>
      </c>
      <c r="H54" s="58"/>
      <c r="I54" s="58">
        <v>25</v>
      </c>
      <c r="J54" s="37"/>
    </row>
    <row r="55" spans="1:10" ht="19.5" customHeight="1">
      <c r="A55" s="9">
        <v>43</v>
      </c>
      <c r="B55" s="10"/>
      <c r="C55" s="12" t="s">
        <v>57</v>
      </c>
      <c r="D55" s="64">
        <v>54.6</v>
      </c>
      <c r="E55" s="61">
        <v>33.270000000000003</v>
      </c>
      <c r="F55" s="62">
        <v>119</v>
      </c>
      <c r="G55" s="63">
        <v>105</v>
      </c>
      <c r="H55" s="58"/>
      <c r="I55" s="58">
        <v>14</v>
      </c>
      <c r="J55" s="37"/>
    </row>
    <row r="56" spans="1:10" ht="19.5" customHeight="1">
      <c r="A56" s="9">
        <v>44</v>
      </c>
      <c r="B56" s="10"/>
      <c r="C56" s="12" t="s">
        <v>58</v>
      </c>
      <c r="D56" s="64">
        <v>34.299999999999997</v>
      </c>
      <c r="E56" s="61">
        <v>18.91</v>
      </c>
      <c r="F56" s="62">
        <v>69</v>
      </c>
      <c r="G56" s="63">
        <v>59</v>
      </c>
      <c r="H56" s="58"/>
      <c r="I56" s="58">
        <v>10</v>
      </c>
      <c r="J56" s="37"/>
    </row>
    <row r="57" spans="1:10" ht="19.5" customHeight="1">
      <c r="A57" s="9">
        <v>45</v>
      </c>
      <c r="B57" s="10"/>
      <c r="C57" s="12" t="s">
        <v>59</v>
      </c>
      <c r="D57" s="64">
        <v>40</v>
      </c>
      <c r="E57" s="61">
        <v>30.53</v>
      </c>
      <c r="F57" s="62">
        <v>87</v>
      </c>
      <c r="G57" s="63">
        <v>77</v>
      </c>
      <c r="H57" s="58"/>
      <c r="I57" s="58">
        <v>10</v>
      </c>
      <c r="J57" s="37"/>
    </row>
    <row r="58" spans="1:10" ht="19.5" customHeight="1">
      <c r="A58" s="9">
        <v>46</v>
      </c>
      <c r="B58" s="10"/>
      <c r="C58" s="12" t="s">
        <v>60</v>
      </c>
      <c r="D58" s="64">
        <v>64.5</v>
      </c>
      <c r="E58" s="61">
        <v>23.68</v>
      </c>
      <c r="F58" s="62">
        <v>141</v>
      </c>
      <c r="G58" s="63">
        <v>118</v>
      </c>
      <c r="H58" s="58"/>
      <c r="I58" s="58">
        <v>23</v>
      </c>
      <c r="J58" s="37"/>
    </row>
    <row r="59" spans="1:10" ht="19.5" customHeight="1">
      <c r="A59" s="6"/>
      <c r="B59" s="7" t="s">
        <v>61</v>
      </c>
      <c r="C59" s="8" t="s">
        <v>62</v>
      </c>
      <c r="D59" s="38">
        <f>D60+D61+D62</f>
        <v>676.5</v>
      </c>
      <c r="E59" s="33">
        <f>E60+E61+E62</f>
        <v>67.989999999999995</v>
      </c>
      <c r="F59" s="40">
        <f t="shared" ref="F59:G59" si="8">F60+F61+F62</f>
        <v>1560</v>
      </c>
      <c r="G59" s="40">
        <f t="shared" si="8"/>
        <v>1021</v>
      </c>
      <c r="H59" s="54"/>
      <c r="I59" s="54">
        <v>539</v>
      </c>
      <c r="J59" s="37"/>
    </row>
    <row r="60" spans="1:10" ht="19.5" customHeight="1">
      <c r="A60" s="9">
        <v>47</v>
      </c>
      <c r="B60" s="10"/>
      <c r="C60" s="11" t="s">
        <v>13</v>
      </c>
      <c r="D60" s="64">
        <v>500.7</v>
      </c>
      <c r="E60" s="61">
        <v>26.95</v>
      </c>
      <c r="F60" s="62">
        <v>1190</v>
      </c>
      <c r="G60" s="63">
        <v>786</v>
      </c>
      <c r="H60" s="58"/>
      <c r="I60" s="58">
        <v>404</v>
      </c>
      <c r="J60" s="37"/>
    </row>
    <row r="61" spans="1:10" ht="19.5" customHeight="1">
      <c r="A61" s="9">
        <v>48</v>
      </c>
      <c r="B61" s="10"/>
      <c r="C61" s="11" t="s">
        <v>63</v>
      </c>
      <c r="D61" s="64">
        <v>106.8</v>
      </c>
      <c r="E61" s="61">
        <v>25.88</v>
      </c>
      <c r="F61" s="62">
        <v>233</v>
      </c>
      <c r="G61" s="63">
        <v>198</v>
      </c>
      <c r="H61" s="58"/>
      <c r="I61" s="58">
        <v>35</v>
      </c>
      <c r="J61" s="37"/>
    </row>
    <row r="62" spans="1:10" ht="19.5" customHeight="1">
      <c r="A62" s="9">
        <v>49</v>
      </c>
      <c r="B62" s="10"/>
      <c r="C62" s="11" t="s">
        <v>64</v>
      </c>
      <c r="D62" s="64">
        <v>69</v>
      </c>
      <c r="E62" s="61">
        <v>15.16</v>
      </c>
      <c r="F62" s="62">
        <v>137</v>
      </c>
      <c r="G62" s="63">
        <v>37</v>
      </c>
      <c r="H62" s="58"/>
      <c r="I62" s="58">
        <v>100</v>
      </c>
      <c r="J62" s="37"/>
    </row>
    <row r="63" spans="1:10" ht="19.5" customHeight="1">
      <c r="A63" s="6"/>
      <c r="B63" s="7" t="s">
        <v>65</v>
      </c>
      <c r="C63" s="8" t="s">
        <v>66</v>
      </c>
      <c r="D63" s="38">
        <f>D64+D65+D66+D67+D68</f>
        <v>1631.3999999999999</v>
      </c>
      <c r="E63" s="33">
        <f>E64+E65+E66+E67+E68</f>
        <v>209.39</v>
      </c>
      <c r="F63" s="40">
        <f t="shared" ref="F63:G63" si="9">F64+F65+F66+F67+F68</f>
        <v>3999</v>
      </c>
      <c r="G63" s="40">
        <f t="shared" si="9"/>
        <v>2775</v>
      </c>
      <c r="H63" s="54"/>
      <c r="I63" s="54">
        <v>1224</v>
      </c>
      <c r="J63" s="37"/>
    </row>
    <row r="64" spans="1:10" ht="19.5" customHeight="1">
      <c r="A64" s="9">
        <v>50</v>
      </c>
      <c r="B64" s="10"/>
      <c r="C64" s="11" t="s">
        <v>13</v>
      </c>
      <c r="D64" s="42">
        <v>1121.5999999999999</v>
      </c>
      <c r="E64" s="61">
        <v>82.86</v>
      </c>
      <c r="F64" s="62">
        <v>2888</v>
      </c>
      <c r="G64" s="63">
        <v>1921</v>
      </c>
      <c r="H64" s="58"/>
      <c r="I64" s="58">
        <v>967</v>
      </c>
      <c r="J64" s="37"/>
    </row>
    <row r="65" spans="1:10" ht="19.5" customHeight="1">
      <c r="A65" s="9">
        <v>51</v>
      </c>
      <c r="B65" s="10"/>
      <c r="C65" s="11" t="s">
        <v>67</v>
      </c>
      <c r="D65" s="43">
        <v>134.80000000000001</v>
      </c>
      <c r="E65" s="61">
        <v>33.93</v>
      </c>
      <c r="F65" s="62">
        <v>294</v>
      </c>
      <c r="G65" s="63">
        <v>205</v>
      </c>
      <c r="H65" s="58"/>
      <c r="I65" s="58">
        <v>89</v>
      </c>
      <c r="J65" s="37"/>
    </row>
    <row r="66" spans="1:10" ht="19.5" customHeight="1">
      <c r="A66" s="9">
        <v>52</v>
      </c>
      <c r="B66" s="10"/>
      <c r="C66" s="11" t="s">
        <v>68</v>
      </c>
      <c r="D66" s="43">
        <v>89</v>
      </c>
      <c r="E66" s="61">
        <v>31.43</v>
      </c>
      <c r="F66" s="62">
        <v>194</v>
      </c>
      <c r="G66" s="63">
        <v>137</v>
      </c>
      <c r="H66" s="58"/>
      <c r="I66" s="58">
        <v>57</v>
      </c>
      <c r="J66" s="37"/>
    </row>
    <row r="67" spans="1:10" ht="19.5" customHeight="1">
      <c r="A67" s="9">
        <v>53</v>
      </c>
      <c r="B67" s="10"/>
      <c r="C67" s="11" t="s">
        <v>69</v>
      </c>
      <c r="D67" s="43">
        <v>147.4</v>
      </c>
      <c r="E67" s="61">
        <v>33.81</v>
      </c>
      <c r="F67" s="62">
        <v>321</v>
      </c>
      <c r="G67" s="63">
        <v>245</v>
      </c>
      <c r="H67" s="58"/>
      <c r="I67" s="58">
        <v>76</v>
      </c>
      <c r="J67" s="37"/>
    </row>
    <row r="68" spans="1:10" ht="19.5" customHeight="1">
      <c r="A68" s="9">
        <v>54</v>
      </c>
      <c r="B68" s="10"/>
      <c r="C68" s="11" t="s">
        <v>70</v>
      </c>
      <c r="D68" s="43">
        <v>138.6</v>
      </c>
      <c r="E68" s="61">
        <v>27.36</v>
      </c>
      <c r="F68" s="62">
        <v>302</v>
      </c>
      <c r="G68" s="63">
        <v>267</v>
      </c>
      <c r="H68" s="58"/>
      <c r="I68" s="58">
        <v>35</v>
      </c>
      <c r="J68" s="37"/>
    </row>
    <row r="69" spans="1:10" ht="19.5" customHeight="1">
      <c r="A69" s="6"/>
      <c r="B69" s="7" t="s">
        <v>71</v>
      </c>
      <c r="C69" s="8" t="s">
        <v>72</v>
      </c>
      <c r="D69" s="38">
        <f>D70+D71+D72+D73+D74+D75+D76+D77+D78+D79</f>
        <v>1166.0999999999999</v>
      </c>
      <c r="E69" s="33">
        <f>E70+E71+E72+E73+E74+E75+E76+E77+E78+E79</f>
        <v>240.26</v>
      </c>
      <c r="F69" s="40">
        <f t="shared" ref="F69:H69" si="10">F70+F71+F72+F73+F74+F75+F76+F77+F78+F79</f>
        <v>2767</v>
      </c>
      <c r="G69" s="40">
        <f t="shared" si="10"/>
        <v>2333</v>
      </c>
      <c r="H69" s="54">
        <f t="shared" si="10"/>
        <v>4.21</v>
      </c>
      <c r="I69" s="54">
        <v>438.21</v>
      </c>
      <c r="J69" s="35"/>
    </row>
    <row r="70" spans="1:10" ht="19.5" customHeight="1">
      <c r="A70" s="9">
        <v>55</v>
      </c>
      <c r="B70" s="10"/>
      <c r="C70" s="11" t="s">
        <v>13</v>
      </c>
      <c r="D70" s="64">
        <v>664.3</v>
      </c>
      <c r="E70" s="61">
        <v>64.34</v>
      </c>
      <c r="F70" s="62">
        <v>1711</v>
      </c>
      <c r="G70" s="63">
        <v>1413</v>
      </c>
      <c r="H70" s="58">
        <v>4.21</v>
      </c>
      <c r="I70" s="58">
        <v>302.20999999999998</v>
      </c>
      <c r="J70" s="36" t="s">
        <v>132</v>
      </c>
    </row>
    <row r="71" spans="1:10" ht="19.5" customHeight="1">
      <c r="A71" s="9">
        <v>56</v>
      </c>
      <c r="B71" s="10"/>
      <c r="C71" s="11" t="s">
        <v>73</v>
      </c>
      <c r="D71" s="64">
        <v>104.6</v>
      </c>
      <c r="E71" s="61">
        <v>21.07</v>
      </c>
      <c r="F71" s="62">
        <v>228</v>
      </c>
      <c r="G71" s="63">
        <v>166</v>
      </c>
      <c r="H71" s="58"/>
      <c r="I71" s="58">
        <v>62</v>
      </c>
      <c r="J71" s="37"/>
    </row>
    <row r="72" spans="1:10" ht="19.5" customHeight="1">
      <c r="A72" s="9">
        <v>57</v>
      </c>
      <c r="B72" s="10"/>
      <c r="C72" s="11" t="s">
        <v>74</v>
      </c>
      <c r="D72" s="64">
        <v>59.6</v>
      </c>
      <c r="E72" s="61">
        <v>25.88</v>
      </c>
      <c r="F72" s="62">
        <v>130</v>
      </c>
      <c r="G72" s="63">
        <v>121</v>
      </c>
      <c r="H72" s="58"/>
      <c r="I72" s="58">
        <v>9</v>
      </c>
      <c r="J72" s="37"/>
    </row>
    <row r="73" spans="1:10" ht="19.5" customHeight="1">
      <c r="A73" s="9">
        <v>58</v>
      </c>
      <c r="B73" s="10"/>
      <c r="C73" s="11" t="s">
        <v>75</v>
      </c>
      <c r="D73" s="64">
        <v>40</v>
      </c>
      <c r="E73" s="61">
        <v>29.32</v>
      </c>
      <c r="F73" s="62">
        <v>87</v>
      </c>
      <c r="G73" s="63">
        <v>77</v>
      </c>
      <c r="H73" s="58"/>
      <c r="I73" s="58">
        <v>10</v>
      </c>
      <c r="J73" s="37"/>
    </row>
    <row r="74" spans="1:10" ht="19.5" customHeight="1">
      <c r="A74" s="9">
        <v>59</v>
      </c>
      <c r="B74" s="10"/>
      <c r="C74" s="11" t="s">
        <v>76</v>
      </c>
      <c r="D74" s="64">
        <v>29</v>
      </c>
      <c r="E74" s="61">
        <v>8.5500000000000007</v>
      </c>
      <c r="F74" s="62">
        <v>58</v>
      </c>
      <c r="G74" s="63">
        <v>66</v>
      </c>
      <c r="H74" s="58"/>
      <c r="I74" s="58">
        <v>-8</v>
      </c>
      <c r="J74" s="37"/>
    </row>
    <row r="75" spans="1:10" ht="19.5" customHeight="1">
      <c r="A75" s="9">
        <v>60</v>
      </c>
      <c r="B75" s="10"/>
      <c r="C75" s="11" t="s">
        <v>77</v>
      </c>
      <c r="D75" s="64">
        <v>50</v>
      </c>
      <c r="E75" s="61">
        <v>17.309999999999999</v>
      </c>
      <c r="F75" s="62">
        <v>99</v>
      </c>
      <c r="G75" s="63">
        <v>87</v>
      </c>
      <c r="H75" s="58"/>
      <c r="I75" s="58">
        <v>12</v>
      </c>
      <c r="J75" s="37"/>
    </row>
    <row r="76" spans="1:10" ht="19.5" customHeight="1">
      <c r="A76" s="9">
        <v>61</v>
      </c>
      <c r="B76" s="10"/>
      <c r="C76" s="11" t="s">
        <v>78</v>
      </c>
      <c r="D76" s="64">
        <v>33.6</v>
      </c>
      <c r="E76" s="61">
        <v>15.01</v>
      </c>
      <c r="F76" s="62">
        <v>67</v>
      </c>
      <c r="G76" s="63">
        <v>55</v>
      </c>
      <c r="H76" s="58"/>
      <c r="I76" s="58">
        <v>12</v>
      </c>
      <c r="J76" s="37"/>
    </row>
    <row r="77" spans="1:10" ht="19.5" customHeight="1">
      <c r="A77" s="9">
        <v>62</v>
      </c>
      <c r="B77" s="10"/>
      <c r="C77" s="11" t="s">
        <v>79</v>
      </c>
      <c r="D77" s="64">
        <v>53.5</v>
      </c>
      <c r="E77" s="61">
        <v>12.74</v>
      </c>
      <c r="F77" s="62">
        <v>106</v>
      </c>
      <c r="G77" s="63">
        <v>94</v>
      </c>
      <c r="H77" s="58"/>
      <c r="I77" s="58">
        <v>12</v>
      </c>
      <c r="J77" s="37"/>
    </row>
    <row r="78" spans="1:10" ht="19.5" customHeight="1">
      <c r="A78" s="9">
        <v>63</v>
      </c>
      <c r="B78" s="10"/>
      <c r="C78" s="11" t="s">
        <v>80</v>
      </c>
      <c r="D78" s="64">
        <v>28</v>
      </c>
      <c r="E78" s="61">
        <v>8.11</v>
      </c>
      <c r="F78" s="62">
        <v>56</v>
      </c>
      <c r="G78" s="63">
        <v>49</v>
      </c>
      <c r="H78" s="58"/>
      <c r="I78" s="58">
        <v>7</v>
      </c>
      <c r="J78" s="37"/>
    </row>
    <row r="79" spans="1:10" ht="19.5" customHeight="1">
      <c r="A79" s="9">
        <v>64</v>
      </c>
      <c r="B79" s="10"/>
      <c r="C79" s="11" t="s">
        <v>81</v>
      </c>
      <c r="D79" s="64">
        <v>103.5</v>
      </c>
      <c r="E79" s="61">
        <v>37.93</v>
      </c>
      <c r="F79" s="62">
        <v>225</v>
      </c>
      <c r="G79" s="63">
        <v>205</v>
      </c>
      <c r="H79" s="58"/>
      <c r="I79" s="58">
        <v>20</v>
      </c>
      <c r="J79" s="37"/>
    </row>
    <row r="80" spans="1:10" ht="19.5" customHeight="1">
      <c r="A80" s="6"/>
      <c r="B80" s="7" t="s">
        <v>82</v>
      </c>
      <c r="C80" s="8" t="s">
        <v>83</v>
      </c>
      <c r="D80" s="38">
        <f>D81+D82+D83+D84+D85+D86+D87+D88+D89+D90</f>
        <v>2068.3000000000002</v>
      </c>
      <c r="E80" s="33">
        <f>E81+E82+E83+E84+E85+E86+E87+E88+E89+E90</f>
        <v>238.12</v>
      </c>
      <c r="F80" s="40">
        <f t="shared" ref="F80:G80" si="11">F81+F82+F83+F84+F85+F86+F87+F88+F89+F90</f>
        <v>5002</v>
      </c>
      <c r="G80" s="40">
        <f t="shared" si="11"/>
        <v>3928</v>
      </c>
      <c r="H80" s="54"/>
      <c r="I80" s="54">
        <v>1074</v>
      </c>
      <c r="J80" s="37"/>
    </row>
    <row r="81" spans="1:10" ht="19.5" customHeight="1">
      <c r="A81" s="9">
        <v>65</v>
      </c>
      <c r="B81" s="10"/>
      <c r="C81" s="11" t="s">
        <v>13</v>
      </c>
      <c r="D81" s="64">
        <v>1385.5</v>
      </c>
      <c r="E81" s="61">
        <v>62.69</v>
      </c>
      <c r="F81" s="62">
        <v>3568</v>
      </c>
      <c r="G81" s="63">
        <v>2799</v>
      </c>
      <c r="H81" s="58"/>
      <c r="I81" s="58">
        <v>769</v>
      </c>
      <c r="J81" s="37"/>
    </row>
    <row r="82" spans="1:10" ht="19.5" customHeight="1">
      <c r="A82" s="9">
        <v>66</v>
      </c>
      <c r="B82" s="10"/>
      <c r="C82" s="13" t="s">
        <v>84</v>
      </c>
      <c r="D82" s="64">
        <v>108.1</v>
      </c>
      <c r="E82" s="61">
        <v>21.53</v>
      </c>
      <c r="F82" s="62">
        <v>236</v>
      </c>
      <c r="G82" s="63">
        <v>159</v>
      </c>
      <c r="H82" s="58"/>
      <c r="I82" s="58">
        <v>77</v>
      </c>
      <c r="J82" s="37"/>
    </row>
    <row r="83" spans="1:10" ht="19.5" customHeight="1">
      <c r="A83" s="9">
        <v>67</v>
      </c>
      <c r="B83" s="10"/>
      <c r="C83" s="13" t="s">
        <v>85</v>
      </c>
      <c r="D83" s="64">
        <v>78.8</v>
      </c>
      <c r="E83" s="61">
        <v>33.4</v>
      </c>
      <c r="F83" s="62">
        <v>172</v>
      </c>
      <c r="G83" s="63">
        <v>135</v>
      </c>
      <c r="H83" s="58"/>
      <c r="I83" s="58">
        <v>37</v>
      </c>
      <c r="J83" s="37"/>
    </row>
    <row r="84" spans="1:10" ht="19.5" customHeight="1">
      <c r="A84" s="9">
        <v>68</v>
      </c>
      <c r="B84" s="10"/>
      <c r="C84" s="13" t="s">
        <v>86</v>
      </c>
      <c r="D84" s="64">
        <v>173.5</v>
      </c>
      <c r="E84" s="61">
        <v>25.94</v>
      </c>
      <c r="F84" s="62">
        <v>378</v>
      </c>
      <c r="G84" s="63">
        <v>353</v>
      </c>
      <c r="H84" s="58"/>
      <c r="I84" s="58">
        <v>25</v>
      </c>
      <c r="J84" s="37"/>
    </row>
    <row r="85" spans="1:10" ht="19.5" customHeight="1">
      <c r="A85" s="9">
        <v>69</v>
      </c>
      <c r="B85" s="10"/>
      <c r="C85" s="13" t="s">
        <v>87</v>
      </c>
      <c r="D85" s="64">
        <v>47</v>
      </c>
      <c r="E85" s="61">
        <v>25.7</v>
      </c>
      <c r="F85" s="62">
        <v>102</v>
      </c>
      <c r="G85" s="63">
        <v>125</v>
      </c>
      <c r="H85" s="58"/>
      <c r="I85" s="58">
        <v>-23</v>
      </c>
      <c r="J85" s="37"/>
    </row>
    <row r="86" spans="1:10" ht="19.5" customHeight="1">
      <c r="A86" s="9">
        <v>70</v>
      </c>
      <c r="B86" s="10"/>
      <c r="C86" s="13" t="s">
        <v>88</v>
      </c>
      <c r="D86" s="64">
        <v>72.5</v>
      </c>
      <c r="E86" s="61">
        <v>14.34</v>
      </c>
      <c r="F86" s="62">
        <v>144</v>
      </c>
      <c r="G86" s="63">
        <v>115</v>
      </c>
      <c r="H86" s="58"/>
      <c r="I86" s="58">
        <v>29</v>
      </c>
      <c r="J86" s="37"/>
    </row>
    <row r="87" spans="1:10" ht="19.5" customHeight="1">
      <c r="A87" s="9">
        <v>71</v>
      </c>
      <c r="B87" s="10"/>
      <c r="C87" s="13" t="s">
        <v>89</v>
      </c>
      <c r="D87" s="64">
        <v>37.5</v>
      </c>
      <c r="E87" s="61">
        <v>16.22</v>
      </c>
      <c r="F87" s="62">
        <v>74</v>
      </c>
      <c r="G87" s="63">
        <v>66</v>
      </c>
      <c r="H87" s="58"/>
      <c r="I87" s="58">
        <v>8</v>
      </c>
      <c r="J87" s="37"/>
    </row>
    <row r="88" spans="1:10" ht="19.5" customHeight="1">
      <c r="A88" s="9">
        <v>72</v>
      </c>
      <c r="B88" s="10"/>
      <c r="C88" s="13" t="s">
        <v>90</v>
      </c>
      <c r="D88" s="64">
        <v>108.4</v>
      </c>
      <c r="E88" s="61">
        <v>12.07</v>
      </c>
      <c r="F88" s="62">
        <v>215</v>
      </c>
      <c r="G88" s="63">
        <v>76</v>
      </c>
      <c r="H88" s="58"/>
      <c r="I88" s="58">
        <v>139</v>
      </c>
      <c r="J88" s="37"/>
    </row>
    <row r="89" spans="1:10" ht="19.5" customHeight="1">
      <c r="A89" s="9">
        <v>73</v>
      </c>
      <c r="B89" s="10"/>
      <c r="C89" s="13" t="s">
        <v>91</v>
      </c>
      <c r="D89" s="64">
        <v>24</v>
      </c>
      <c r="E89" s="61">
        <v>9.5500000000000007</v>
      </c>
      <c r="F89" s="62">
        <v>48</v>
      </c>
      <c r="G89" s="63">
        <v>42</v>
      </c>
      <c r="H89" s="58"/>
      <c r="I89" s="58">
        <v>6</v>
      </c>
      <c r="J89" s="37"/>
    </row>
    <row r="90" spans="1:10" ht="19.5" customHeight="1">
      <c r="A90" s="9">
        <v>74</v>
      </c>
      <c r="B90" s="10"/>
      <c r="C90" s="13" t="s">
        <v>92</v>
      </c>
      <c r="D90" s="64">
        <v>33</v>
      </c>
      <c r="E90" s="61">
        <v>16.68</v>
      </c>
      <c r="F90" s="62">
        <v>65</v>
      </c>
      <c r="G90" s="63">
        <v>58</v>
      </c>
      <c r="H90" s="58"/>
      <c r="I90" s="58">
        <v>7</v>
      </c>
      <c r="J90" s="37"/>
    </row>
    <row r="91" spans="1:10" ht="19.5" customHeight="1">
      <c r="A91" s="6"/>
      <c r="B91" s="7" t="s">
        <v>93</v>
      </c>
      <c r="C91" s="8" t="s">
        <v>94</v>
      </c>
      <c r="D91" s="38">
        <f>D92+D93+D94+D95+D96</f>
        <v>543.9</v>
      </c>
      <c r="E91" s="33">
        <f>E92+E93+E94+E95+E96</f>
        <v>169.47</v>
      </c>
      <c r="F91" s="40">
        <f t="shared" ref="F91:G91" si="12">F92+F93+F94+F95+F96</f>
        <v>1234</v>
      </c>
      <c r="G91" s="40">
        <f t="shared" si="12"/>
        <v>1119</v>
      </c>
      <c r="H91" s="54"/>
      <c r="I91" s="54">
        <v>115</v>
      </c>
      <c r="J91" s="37"/>
    </row>
    <row r="92" spans="1:10" ht="19.5" customHeight="1">
      <c r="A92" s="9">
        <v>75</v>
      </c>
      <c r="B92" s="10"/>
      <c r="C92" s="11" t="s">
        <v>13</v>
      </c>
      <c r="D92" s="64">
        <v>247</v>
      </c>
      <c r="E92" s="61">
        <v>44.71</v>
      </c>
      <c r="F92" s="62">
        <v>587</v>
      </c>
      <c r="G92" s="63">
        <v>569</v>
      </c>
      <c r="H92" s="58"/>
      <c r="I92" s="58">
        <v>18</v>
      </c>
      <c r="J92" s="37"/>
    </row>
    <row r="93" spans="1:10" ht="19.5" customHeight="1">
      <c r="A93" s="9">
        <v>76</v>
      </c>
      <c r="B93" s="10"/>
      <c r="C93" s="11" t="s">
        <v>95</v>
      </c>
      <c r="D93" s="64">
        <v>52.4</v>
      </c>
      <c r="E93" s="61">
        <v>36.01</v>
      </c>
      <c r="F93" s="62">
        <v>114</v>
      </c>
      <c r="G93" s="63">
        <v>130</v>
      </c>
      <c r="H93" s="58"/>
      <c r="I93" s="58">
        <v>-16</v>
      </c>
      <c r="J93" s="37"/>
    </row>
    <row r="94" spans="1:10" ht="19.5" customHeight="1">
      <c r="A94" s="9">
        <v>77</v>
      </c>
      <c r="B94" s="10"/>
      <c r="C94" s="11" t="s">
        <v>96</v>
      </c>
      <c r="D94" s="64">
        <v>144.5</v>
      </c>
      <c r="E94" s="61">
        <v>26.29</v>
      </c>
      <c r="F94" s="62">
        <v>315</v>
      </c>
      <c r="G94" s="63">
        <v>308</v>
      </c>
      <c r="H94" s="58"/>
      <c r="I94" s="58">
        <v>7</v>
      </c>
      <c r="J94" s="37"/>
    </row>
    <row r="95" spans="1:10" ht="19.5" customHeight="1">
      <c r="A95" s="9">
        <v>78</v>
      </c>
      <c r="B95" s="10"/>
      <c r="C95" s="11" t="s">
        <v>97</v>
      </c>
      <c r="D95" s="64">
        <v>20</v>
      </c>
      <c r="E95" s="61">
        <v>26.59</v>
      </c>
      <c r="F95" s="62">
        <v>44</v>
      </c>
      <c r="G95" s="63">
        <v>38</v>
      </c>
      <c r="H95" s="58"/>
      <c r="I95" s="58">
        <v>6</v>
      </c>
      <c r="J95" s="37"/>
    </row>
    <row r="96" spans="1:10" ht="19.5" customHeight="1">
      <c r="A96" s="9">
        <v>79</v>
      </c>
      <c r="B96" s="10"/>
      <c r="C96" s="11" t="s">
        <v>98</v>
      </c>
      <c r="D96" s="64">
        <v>80</v>
      </c>
      <c r="E96" s="61">
        <v>35.869999999999997</v>
      </c>
      <c r="F96" s="62">
        <v>174</v>
      </c>
      <c r="G96" s="63">
        <v>74</v>
      </c>
      <c r="H96" s="58"/>
      <c r="I96" s="58">
        <v>100</v>
      </c>
      <c r="J96" s="37"/>
    </row>
    <row r="97" spans="1:10" ht="19.5" customHeight="1">
      <c r="A97" s="6"/>
      <c r="B97" s="7" t="s">
        <v>99</v>
      </c>
      <c r="C97" s="8" t="s">
        <v>100</v>
      </c>
      <c r="D97" s="38">
        <f>D98+D99+D100+D101+D102+D103+D104+D105+D106+D107+D108+D109+D110</f>
        <v>879.5</v>
      </c>
      <c r="E97" s="33">
        <f>E98+E99+E100+E101+E102+E103+E104+E105+E106+E107+E108+E109+E110</f>
        <v>209.54000000000005</v>
      </c>
      <c r="F97" s="40">
        <f t="shared" ref="F97:H97" si="13">F98+F99+F100+F101+F102+F103+F104+F105+F106+F107+F108+F109+F110</f>
        <v>1949</v>
      </c>
      <c r="G97" s="40">
        <f t="shared" si="13"/>
        <v>1852</v>
      </c>
      <c r="H97" s="54">
        <f t="shared" si="13"/>
        <v>1.2</v>
      </c>
      <c r="I97" s="54">
        <v>98.2</v>
      </c>
      <c r="J97" s="35"/>
    </row>
    <row r="98" spans="1:10" ht="19.5" customHeight="1">
      <c r="A98" s="9">
        <v>80</v>
      </c>
      <c r="B98" s="10"/>
      <c r="C98" s="11" t="s">
        <v>13</v>
      </c>
      <c r="D98" s="41">
        <v>287.8</v>
      </c>
      <c r="E98" s="61">
        <v>56.18</v>
      </c>
      <c r="F98" s="62">
        <v>741</v>
      </c>
      <c r="G98" s="63">
        <v>753</v>
      </c>
      <c r="H98" s="58">
        <v>1.2</v>
      </c>
      <c r="I98" s="58">
        <v>-10.8</v>
      </c>
      <c r="J98" s="36" t="s">
        <v>133</v>
      </c>
    </row>
    <row r="99" spans="1:10" ht="19.5" customHeight="1">
      <c r="A99" s="9">
        <v>81</v>
      </c>
      <c r="B99" s="10"/>
      <c r="C99" s="14" t="s">
        <v>101</v>
      </c>
      <c r="D99" s="64">
        <v>115.6</v>
      </c>
      <c r="E99" s="61">
        <v>20.67</v>
      </c>
      <c r="F99" s="62">
        <v>252</v>
      </c>
      <c r="G99" s="63">
        <v>213</v>
      </c>
      <c r="H99" s="58"/>
      <c r="I99" s="58">
        <v>39</v>
      </c>
      <c r="J99" s="37"/>
    </row>
    <row r="100" spans="1:10" ht="19.5" customHeight="1">
      <c r="A100" s="9">
        <v>82</v>
      </c>
      <c r="B100" s="10"/>
      <c r="C100" s="15" t="s">
        <v>102</v>
      </c>
      <c r="D100" s="64">
        <v>77.400000000000006</v>
      </c>
      <c r="E100" s="61">
        <v>15.85</v>
      </c>
      <c r="F100" s="62">
        <v>153</v>
      </c>
      <c r="G100" s="63">
        <v>113</v>
      </c>
      <c r="H100" s="58"/>
      <c r="I100" s="58">
        <v>40</v>
      </c>
      <c r="J100" s="37"/>
    </row>
    <row r="101" spans="1:10" ht="19.5" customHeight="1">
      <c r="A101" s="9">
        <v>83</v>
      </c>
      <c r="B101" s="10"/>
      <c r="C101" s="14" t="s">
        <v>103</v>
      </c>
      <c r="D101" s="64">
        <v>59</v>
      </c>
      <c r="E101" s="61">
        <v>26.65</v>
      </c>
      <c r="F101" s="62">
        <v>129</v>
      </c>
      <c r="G101" s="63">
        <v>106</v>
      </c>
      <c r="H101" s="58"/>
      <c r="I101" s="58">
        <v>23</v>
      </c>
      <c r="J101" s="37"/>
    </row>
    <row r="102" spans="1:10" ht="19.5" customHeight="1">
      <c r="A102" s="9">
        <v>84</v>
      </c>
      <c r="B102" s="10"/>
      <c r="C102" s="15" t="s">
        <v>104</v>
      </c>
      <c r="D102" s="64">
        <v>43.7</v>
      </c>
      <c r="E102" s="61">
        <v>11.24</v>
      </c>
      <c r="F102" s="62">
        <v>87</v>
      </c>
      <c r="G102" s="63">
        <v>73</v>
      </c>
      <c r="H102" s="58"/>
      <c r="I102" s="58">
        <v>14</v>
      </c>
      <c r="J102" s="37"/>
    </row>
    <row r="103" spans="1:10" ht="19.5" customHeight="1">
      <c r="A103" s="9">
        <v>85</v>
      </c>
      <c r="B103" s="10"/>
      <c r="C103" s="14" t="s">
        <v>105</v>
      </c>
      <c r="D103" s="64">
        <v>15.1</v>
      </c>
      <c r="E103" s="61">
        <v>8.3000000000000007</v>
      </c>
      <c r="F103" s="62">
        <v>30</v>
      </c>
      <c r="G103" s="63">
        <v>33</v>
      </c>
      <c r="H103" s="58"/>
      <c r="I103" s="58">
        <v>-3</v>
      </c>
      <c r="J103" s="37"/>
    </row>
    <row r="104" spans="1:10" ht="19.5" customHeight="1">
      <c r="A104" s="9">
        <v>86</v>
      </c>
      <c r="B104" s="10"/>
      <c r="C104" s="14" t="s">
        <v>106</v>
      </c>
      <c r="D104" s="64">
        <v>21.4</v>
      </c>
      <c r="E104" s="61">
        <v>11.29</v>
      </c>
      <c r="F104" s="62">
        <v>42</v>
      </c>
      <c r="G104" s="63">
        <v>48</v>
      </c>
      <c r="H104" s="58"/>
      <c r="I104" s="58">
        <v>-6</v>
      </c>
      <c r="J104" s="37"/>
    </row>
    <row r="105" spans="1:10" ht="19.5" customHeight="1">
      <c r="A105" s="9">
        <v>87</v>
      </c>
      <c r="B105" s="10"/>
      <c r="C105" s="14" t="s">
        <v>107</v>
      </c>
      <c r="D105" s="64">
        <v>55.4</v>
      </c>
      <c r="E105" s="61">
        <v>8.1</v>
      </c>
      <c r="F105" s="62">
        <v>110</v>
      </c>
      <c r="G105" s="63">
        <v>111</v>
      </c>
      <c r="H105" s="58"/>
      <c r="I105" s="58">
        <v>-1</v>
      </c>
      <c r="J105" s="37"/>
    </row>
    <row r="106" spans="1:10" ht="19.5" customHeight="1">
      <c r="A106" s="9">
        <v>88</v>
      </c>
      <c r="B106" s="10"/>
      <c r="C106" s="14" t="s">
        <v>108</v>
      </c>
      <c r="D106" s="64">
        <v>45.7</v>
      </c>
      <c r="E106" s="61">
        <v>16.43</v>
      </c>
      <c r="F106" s="62">
        <v>91</v>
      </c>
      <c r="G106" s="63">
        <v>161</v>
      </c>
      <c r="H106" s="58"/>
      <c r="I106" s="58">
        <v>-70</v>
      </c>
      <c r="J106" s="37"/>
    </row>
    <row r="107" spans="1:10" ht="19.5" customHeight="1">
      <c r="A107" s="9">
        <v>89</v>
      </c>
      <c r="B107" s="10"/>
      <c r="C107" s="14" t="s">
        <v>109</v>
      </c>
      <c r="D107" s="64">
        <v>55.8</v>
      </c>
      <c r="E107" s="61">
        <v>5.93</v>
      </c>
      <c r="F107" s="62">
        <v>111</v>
      </c>
      <c r="G107" s="63">
        <v>102</v>
      </c>
      <c r="H107" s="58"/>
      <c r="I107" s="58">
        <v>9</v>
      </c>
      <c r="J107" s="37"/>
    </row>
    <row r="108" spans="1:10" ht="19.5" customHeight="1">
      <c r="A108" s="9">
        <v>90</v>
      </c>
      <c r="B108" s="10"/>
      <c r="C108" s="14" t="s">
        <v>110</v>
      </c>
      <c r="D108" s="64">
        <v>46</v>
      </c>
      <c r="E108" s="61">
        <v>11.14</v>
      </c>
      <c r="F108" s="62">
        <v>91</v>
      </c>
      <c r="G108" s="63">
        <v>61</v>
      </c>
      <c r="H108" s="58"/>
      <c r="I108" s="58">
        <v>30</v>
      </c>
      <c r="J108" s="37"/>
    </row>
    <row r="109" spans="1:10" ht="19.5" customHeight="1">
      <c r="A109" s="19">
        <v>91</v>
      </c>
      <c r="B109" s="22"/>
      <c r="C109" s="23" t="s">
        <v>111</v>
      </c>
      <c r="D109" s="64">
        <v>33</v>
      </c>
      <c r="E109" s="65">
        <v>10.96</v>
      </c>
      <c r="F109" s="62">
        <v>65</v>
      </c>
      <c r="G109" s="62">
        <v>58</v>
      </c>
      <c r="H109" s="58"/>
      <c r="I109" s="66">
        <v>7</v>
      </c>
      <c r="J109" s="37"/>
    </row>
    <row r="110" spans="1:10" ht="19.5" customHeight="1">
      <c r="A110" s="19">
        <v>92</v>
      </c>
      <c r="B110" s="22"/>
      <c r="C110" s="23" t="s">
        <v>112</v>
      </c>
      <c r="D110" s="64">
        <v>23.6</v>
      </c>
      <c r="E110" s="65">
        <v>6.8</v>
      </c>
      <c r="F110" s="62">
        <v>47</v>
      </c>
      <c r="G110" s="62">
        <v>20</v>
      </c>
      <c r="H110" s="58"/>
      <c r="I110" s="66">
        <v>27</v>
      </c>
      <c r="J110" s="37"/>
    </row>
    <row r="111" spans="1:10" ht="36">
      <c r="A111" s="24"/>
      <c r="B111" s="25" t="s">
        <v>124</v>
      </c>
      <c r="C111" s="26" t="s">
        <v>113</v>
      </c>
      <c r="D111" s="44">
        <f>SUM(D112:D119)</f>
        <v>422.30000000000007</v>
      </c>
      <c r="E111" s="44">
        <f>SUM(E112:E119)</f>
        <v>108.36</v>
      </c>
      <c r="F111" s="44">
        <f t="shared" ref="F111:G111" si="14">SUM(F112:F119)</f>
        <v>916</v>
      </c>
      <c r="G111" s="44">
        <f t="shared" si="14"/>
        <v>796</v>
      </c>
      <c r="H111" s="55"/>
      <c r="I111" s="59">
        <v>120</v>
      </c>
      <c r="J111" s="37"/>
    </row>
    <row r="112" spans="1:10" ht="19.5" customHeight="1">
      <c r="A112" s="19">
        <v>93</v>
      </c>
      <c r="B112" s="20"/>
      <c r="C112" s="21" t="s">
        <v>114</v>
      </c>
      <c r="D112" s="64">
        <v>197</v>
      </c>
      <c r="E112" s="65">
        <v>22.9</v>
      </c>
      <c r="F112" s="62">
        <v>468</v>
      </c>
      <c r="G112" s="62">
        <v>480</v>
      </c>
      <c r="H112" s="58"/>
      <c r="I112" s="66">
        <v>-12</v>
      </c>
      <c r="J112" s="37"/>
    </row>
    <row r="113" spans="1:10" ht="19.5" customHeight="1">
      <c r="A113" s="19">
        <v>94</v>
      </c>
      <c r="B113" s="20"/>
      <c r="C113" s="21" t="s">
        <v>115</v>
      </c>
      <c r="D113" s="64">
        <v>13</v>
      </c>
      <c r="E113" s="65">
        <v>12</v>
      </c>
      <c r="F113" s="62">
        <v>26</v>
      </c>
      <c r="G113" s="62">
        <v>23</v>
      </c>
      <c r="H113" s="58"/>
      <c r="I113" s="66">
        <v>3</v>
      </c>
      <c r="J113" s="37"/>
    </row>
    <row r="114" spans="1:10" ht="19.5" customHeight="1">
      <c r="A114" s="19">
        <v>95</v>
      </c>
      <c r="B114" s="20"/>
      <c r="C114" s="21" t="s">
        <v>116</v>
      </c>
      <c r="D114" s="64">
        <v>78</v>
      </c>
      <c r="E114" s="65">
        <v>11.53</v>
      </c>
      <c r="F114" s="62">
        <v>155</v>
      </c>
      <c r="G114" s="62">
        <v>80</v>
      </c>
      <c r="H114" s="58"/>
      <c r="I114" s="66">
        <v>75</v>
      </c>
      <c r="J114" s="37"/>
    </row>
    <row r="115" spans="1:10" ht="19.5" customHeight="1">
      <c r="A115" s="19">
        <v>96</v>
      </c>
      <c r="B115" s="20"/>
      <c r="C115" s="21" t="s">
        <v>117</v>
      </c>
      <c r="D115" s="64">
        <v>31.6</v>
      </c>
      <c r="E115" s="65">
        <v>11.32</v>
      </c>
      <c r="F115" s="62">
        <v>63</v>
      </c>
      <c r="G115" s="62">
        <v>55</v>
      </c>
      <c r="H115" s="58"/>
      <c r="I115" s="66">
        <v>8</v>
      </c>
      <c r="J115" s="37"/>
    </row>
    <row r="116" spans="1:10" ht="19.5" customHeight="1">
      <c r="A116" s="19">
        <v>97</v>
      </c>
      <c r="B116" s="20"/>
      <c r="C116" s="21" t="s">
        <v>118</v>
      </c>
      <c r="D116" s="41">
        <v>18</v>
      </c>
      <c r="E116" s="65">
        <v>11.36</v>
      </c>
      <c r="F116" s="62">
        <v>36</v>
      </c>
      <c r="G116" s="62">
        <v>17</v>
      </c>
      <c r="H116" s="58"/>
      <c r="I116" s="66">
        <v>19</v>
      </c>
      <c r="J116" s="37"/>
    </row>
    <row r="117" spans="1:10" ht="19.5" customHeight="1">
      <c r="A117" s="19">
        <v>98</v>
      </c>
      <c r="B117" s="20"/>
      <c r="C117" s="21" t="s">
        <v>119</v>
      </c>
      <c r="D117" s="64">
        <v>17.100000000000001</v>
      </c>
      <c r="E117" s="65">
        <v>4.79</v>
      </c>
      <c r="F117" s="62">
        <v>34</v>
      </c>
      <c r="G117" s="62">
        <v>14</v>
      </c>
      <c r="H117" s="58"/>
      <c r="I117" s="66">
        <v>20</v>
      </c>
      <c r="J117" s="37"/>
    </row>
    <row r="118" spans="1:10" ht="19.5" customHeight="1">
      <c r="A118" s="19">
        <v>99</v>
      </c>
      <c r="B118" s="20"/>
      <c r="C118" s="21" t="s">
        <v>120</v>
      </c>
      <c r="D118" s="64">
        <v>28.6</v>
      </c>
      <c r="E118" s="65">
        <v>16.079999999999998</v>
      </c>
      <c r="F118" s="62">
        <v>57</v>
      </c>
      <c r="G118" s="62">
        <v>59</v>
      </c>
      <c r="H118" s="58"/>
      <c r="I118" s="66">
        <v>-2</v>
      </c>
      <c r="J118" s="37"/>
    </row>
    <row r="119" spans="1:10" ht="19.5" customHeight="1">
      <c r="A119" s="19">
        <v>100</v>
      </c>
      <c r="B119" s="20"/>
      <c r="C119" s="21" t="s">
        <v>121</v>
      </c>
      <c r="D119" s="64">
        <v>39</v>
      </c>
      <c r="E119" s="65">
        <v>18.38</v>
      </c>
      <c r="F119" s="62">
        <v>77</v>
      </c>
      <c r="G119" s="62">
        <v>68</v>
      </c>
      <c r="H119" s="58"/>
      <c r="I119" s="66">
        <v>9</v>
      </c>
      <c r="J119" s="37"/>
    </row>
    <row r="120" spans="1:10" ht="15" customHeight="1">
      <c r="A120" s="16"/>
      <c r="B120" s="17"/>
      <c r="C120" s="18"/>
      <c r="D120" s="45"/>
      <c r="E120" s="46"/>
      <c r="F120" s="47"/>
      <c r="G120" s="48"/>
      <c r="H120" s="56"/>
      <c r="I120" s="47"/>
    </row>
  </sheetData>
  <mergeCells count="4">
    <mergeCell ref="B5:C5"/>
    <mergeCell ref="A1:B1"/>
    <mergeCell ref="B4:C4"/>
    <mergeCell ref="A2:J3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2016</vt:lpstr>
      <vt:lpstr>'2016'!Print_Titles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20150929</dc:creator>
  <cp:lastModifiedBy>曾杰 10.104.98.91</cp:lastModifiedBy>
  <cp:lastPrinted>2018-06-11T00:45:51Z</cp:lastPrinted>
  <dcterms:created xsi:type="dcterms:W3CDTF">2017-05-30T04:26:46Z</dcterms:created>
  <dcterms:modified xsi:type="dcterms:W3CDTF">2018-06-11T01:16:48Z</dcterms:modified>
</cp:coreProperties>
</file>