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合计" sheetId="8" r:id="rId1"/>
    <sheet name="Sheet1" sheetId="7" r:id="rId2"/>
    <sheet name="Sheet2" sheetId="2" r:id="rId3"/>
  </sheets>
  <calcPr calcId="144525"/>
</workbook>
</file>

<file path=xl/sharedStrings.xml><?xml version="1.0" encoding="utf-8"?>
<sst xmlns="http://schemas.openxmlformats.org/spreadsheetml/2006/main" count="84" uniqueCount="77">
  <si>
    <t>2019年城乡义务教育保障机制拨款明细　　　　　　　　　　　　　　　　　　　　　　　　　　　　　　　　　　　　　　　　　　　（湘财预［2018］184号、湘财预［2019］95号、湘财预［2019］112号、湘财预［2019］212号及本级配套）</t>
  </si>
  <si>
    <t>公用经费</t>
  </si>
  <si>
    <t>校舍维修改造</t>
  </si>
  <si>
    <t>学校</t>
  </si>
  <si>
    <t>春季</t>
  </si>
  <si>
    <t>秋季</t>
  </si>
  <si>
    <t>合计</t>
  </si>
  <si>
    <t>2019.06.03</t>
  </si>
  <si>
    <t>2019.07.08</t>
  </si>
  <si>
    <t>2019.11.29</t>
  </si>
  <si>
    <t>2020.1.10</t>
  </si>
  <si>
    <t>家庭经济困难寄宿生生活补助</t>
  </si>
  <si>
    <t>累计</t>
  </si>
  <si>
    <t>2019.03.26</t>
  </si>
  <si>
    <t>2019.05.13</t>
  </si>
  <si>
    <t>2019.06.13</t>
  </si>
  <si>
    <t>2019.09.11</t>
  </si>
  <si>
    <t>2019.11.07</t>
  </si>
  <si>
    <t>2019.12.24</t>
  </si>
  <si>
    <t>临湘市五里中心小学</t>
  </si>
  <si>
    <t>临湘市羊楼司中学　</t>
  </si>
  <si>
    <t>临湘市文白中学</t>
  </si>
  <si>
    <t>临湘市坦渡中学</t>
  </si>
  <si>
    <t>临湘市定湖中学</t>
  </si>
  <si>
    <t>临湘市聂市中学</t>
  </si>
  <si>
    <t>临湘市源潭中学</t>
  </si>
  <si>
    <t>临湘市乘风中学</t>
  </si>
  <si>
    <t>临湘市黄盖中学</t>
  </si>
  <si>
    <t>临湘市江南中学</t>
  </si>
  <si>
    <t>临湘市儒溪中学</t>
  </si>
  <si>
    <t>临湘市横铺中学</t>
  </si>
  <si>
    <t>临湘市桃林中学</t>
  </si>
  <si>
    <t>临湘市长塘中学</t>
  </si>
  <si>
    <t>临湘市白羊田中学</t>
  </si>
  <si>
    <t>临湘市贺畈中学</t>
  </si>
  <si>
    <t>临湘市詹桥中学</t>
  </si>
  <si>
    <t>临湘市忠防中学</t>
  </si>
  <si>
    <t>临湘市桃矿中学</t>
  </si>
  <si>
    <t>临湘市长安中心小学</t>
  </si>
  <si>
    <t>临湘市第一完全小学</t>
  </si>
  <si>
    <t>临湘市第二完全小学</t>
  </si>
  <si>
    <t>临湘市第三完全小学</t>
  </si>
  <si>
    <t>临湘市成大实验学校</t>
  </si>
  <si>
    <t>临湘市第五完全小学</t>
  </si>
  <si>
    <t>临湘市第六完全小学</t>
  </si>
  <si>
    <t>临湘市第七完全小学</t>
  </si>
  <si>
    <t>临湘市第八完全小学</t>
  </si>
  <si>
    <t>临湘市第九完全小学</t>
  </si>
  <si>
    <t>临湘市第二中学</t>
  </si>
  <si>
    <t>临湘市第三中学</t>
  </si>
  <si>
    <t>临湘市第四中学</t>
  </si>
  <si>
    <t>临湘市第五中学</t>
  </si>
  <si>
    <t>临湘市第六中学</t>
  </si>
  <si>
    <t>临湘市第七中学</t>
  </si>
  <si>
    <t>临湘市第八中学</t>
  </si>
  <si>
    <t>临湘市第九中学</t>
  </si>
  <si>
    <t>临湘市城西学校</t>
  </si>
  <si>
    <t>临湘市求知小学</t>
  </si>
  <si>
    <t>临湘市文武学校</t>
  </si>
  <si>
    <t>临湘市侨联学校</t>
  </si>
  <si>
    <t>临湘市学生资助管理中心</t>
  </si>
  <si>
    <t>临湘市政府采购办公室</t>
  </si>
  <si>
    <t>备注：</t>
  </si>
  <si>
    <t>指标、项目</t>
  </si>
  <si>
    <t>湘财预［2018］　　　184号</t>
  </si>
  <si>
    <t>湘财预［2019］　　　95号</t>
  </si>
  <si>
    <t>湘财预［2019］　　112号</t>
  </si>
  <si>
    <t>湘财预［2019］　　212号</t>
  </si>
  <si>
    <t>县级配套</t>
  </si>
  <si>
    <t>困难寄宿生</t>
  </si>
  <si>
    <t>小计</t>
  </si>
  <si>
    <t>指标总额</t>
  </si>
  <si>
    <t>拨付项目</t>
  </si>
  <si>
    <t>校舍维修</t>
  </si>
  <si>
    <t>困难寄宿生补助</t>
  </si>
  <si>
    <t>余</t>
  </si>
  <si>
    <t>拨付时间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</si>
</sst>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2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2" fillId="15" borderId="15" applyNumberFormat="0" applyAlignment="0" applyProtection="0">
      <alignment vertical="center"/>
    </xf>
    <xf numFmtId="0" fontId="13" fillId="15" borderId="12" applyNumberFormat="0" applyAlignment="0" applyProtection="0">
      <alignment vertical="center"/>
    </xf>
    <xf numFmtId="0" fontId="12" fillId="11" borderId="1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4"/>
  <sheetViews>
    <sheetView tabSelected="1" workbookViewId="0">
      <pane xSplit="1" ySplit="4" topLeftCell="B11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4.4"/>
  <cols>
    <col min="1" max="1" width="18.8796296296296" style="10" customWidth="1"/>
    <col min="2" max="2" width="13.5555555555556" style="10" customWidth="1"/>
    <col min="3" max="12" width="12.6666666666667" style="10" customWidth="1"/>
    <col min="13" max="13" width="14" style="11" customWidth="1"/>
    <col min="14" max="14" width="14" style="10" customWidth="1"/>
    <col min="15" max="15" width="16.6666666666667" style="10" customWidth="1"/>
    <col min="16" max="16" width="11.75" style="10" customWidth="1"/>
    <col min="17" max="16376" width="8.87962962962963" style="10"/>
  </cols>
  <sheetData>
    <row r="1" ht="53" customHeight="1" spans="1:1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="9" customFormat="1" ht="39" customHeight="1" spans="1:16">
      <c r="A2" s="13"/>
      <c r="B2" s="13" t="s">
        <v>1</v>
      </c>
      <c r="C2" s="13"/>
      <c r="D2" s="13"/>
      <c r="E2" s="13"/>
      <c r="F2" s="13"/>
      <c r="G2" s="13"/>
      <c r="H2" s="13"/>
      <c r="I2" s="13"/>
      <c r="J2" s="13" t="s">
        <v>2</v>
      </c>
      <c r="K2" s="13"/>
      <c r="L2" s="13"/>
      <c r="M2" s="13"/>
      <c r="N2" s="13"/>
      <c r="O2" s="13"/>
      <c r="P2" s="13"/>
    </row>
    <row r="3" s="9" customFormat="1" ht="19" customHeight="1" spans="1:16">
      <c r="A3" s="14" t="s">
        <v>3</v>
      </c>
      <c r="B3" s="6" t="s">
        <v>4</v>
      </c>
      <c r="C3" s="6"/>
      <c r="D3" s="6"/>
      <c r="E3" s="6"/>
      <c r="F3" s="15" t="s">
        <v>5</v>
      </c>
      <c r="G3" s="15"/>
      <c r="H3" s="15"/>
      <c r="I3" s="15" t="s">
        <v>6</v>
      </c>
      <c r="J3" s="15" t="s">
        <v>7</v>
      </c>
      <c r="K3" s="15" t="s">
        <v>8</v>
      </c>
      <c r="L3" s="15" t="s">
        <v>9</v>
      </c>
      <c r="M3" s="15" t="s">
        <v>10</v>
      </c>
      <c r="N3" s="15" t="s">
        <v>6</v>
      </c>
      <c r="O3" s="22" t="s">
        <v>11</v>
      </c>
      <c r="P3" s="23" t="s">
        <v>12</v>
      </c>
    </row>
    <row r="4" s="9" customFormat="1" ht="19" customHeight="1" spans="1:16">
      <c r="A4" s="16"/>
      <c r="B4" s="6" t="s">
        <v>13</v>
      </c>
      <c r="C4" s="6" t="s">
        <v>14</v>
      </c>
      <c r="D4" s="6" t="s">
        <v>15</v>
      </c>
      <c r="E4" s="6" t="s">
        <v>8</v>
      </c>
      <c r="F4" s="6" t="s">
        <v>16</v>
      </c>
      <c r="G4" s="6" t="s">
        <v>17</v>
      </c>
      <c r="H4" s="6" t="s">
        <v>18</v>
      </c>
      <c r="I4" s="15"/>
      <c r="J4" s="15"/>
      <c r="K4" s="15"/>
      <c r="L4" s="15"/>
      <c r="M4" s="15"/>
      <c r="N4" s="15"/>
      <c r="O4" s="24"/>
      <c r="P4" s="23"/>
    </row>
    <row r="5" ht="23.45" customHeight="1" spans="1:16">
      <c r="A5" s="17" t="s">
        <v>19</v>
      </c>
      <c r="B5" s="18">
        <v>155400</v>
      </c>
      <c r="C5" s="18"/>
      <c r="D5" s="18">
        <v>155400</v>
      </c>
      <c r="E5" s="18"/>
      <c r="F5" s="18">
        <v>124320</v>
      </c>
      <c r="G5" s="18">
        <v>198480</v>
      </c>
      <c r="H5" s="18">
        <v>488000</v>
      </c>
      <c r="I5" s="18">
        <f>SUM(B5:H5)</f>
        <v>1121600</v>
      </c>
      <c r="J5" s="18">
        <f>500000+220000</f>
        <v>720000</v>
      </c>
      <c r="K5" s="18"/>
      <c r="L5" s="18"/>
      <c r="M5" s="25"/>
      <c r="N5" s="18">
        <f>SUM(J5:M5)</f>
        <v>720000</v>
      </c>
      <c r="O5" s="18"/>
      <c r="P5" s="18">
        <f>I5+N5+O5</f>
        <v>1841600</v>
      </c>
    </row>
    <row r="6" ht="23.45" customHeight="1" spans="1:16">
      <c r="A6" s="17" t="s">
        <v>20</v>
      </c>
      <c r="B6" s="18">
        <v>349200</v>
      </c>
      <c r="C6" s="18"/>
      <c r="D6" s="18">
        <v>379200</v>
      </c>
      <c r="E6" s="18"/>
      <c r="F6" s="18">
        <v>279360</v>
      </c>
      <c r="G6" s="18">
        <v>428840</v>
      </c>
      <c r="H6" s="18">
        <v>359000</v>
      </c>
      <c r="I6" s="18">
        <f t="shared" ref="I6:I48" si="0">SUM(B6:H6)</f>
        <v>1795600</v>
      </c>
      <c r="J6" s="18"/>
      <c r="K6" s="18"/>
      <c r="L6" s="18">
        <v>130000</v>
      </c>
      <c r="M6" s="25"/>
      <c r="N6" s="18">
        <f t="shared" ref="N6:N48" si="1">SUM(J6:M6)</f>
        <v>130000</v>
      </c>
      <c r="O6" s="18"/>
      <c r="P6" s="18">
        <f t="shared" ref="P6:P48" si="2">I6+N6+O6</f>
        <v>1925600</v>
      </c>
    </row>
    <row r="7" ht="23.45" customHeight="1" spans="1:16">
      <c r="A7" s="17" t="s">
        <v>21</v>
      </c>
      <c r="B7" s="18">
        <v>149700</v>
      </c>
      <c r="C7" s="18"/>
      <c r="D7" s="18">
        <v>149700</v>
      </c>
      <c r="E7" s="18"/>
      <c r="F7" s="18">
        <v>119760</v>
      </c>
      <c r="G7" s="18">
        <v>170740</v>
      </c>
      <c r="H7" s="18">
        <v>509800</v>
      </c>
      <c r="I7" s="18">
        <f t="shared" si="0"/>
        <v>1099700</v>
      </c>
      <c r="J7" s="18">
        <v>20000</v>
      </c>
      <c r="K7" s="18"/>
      <c r="L7" s="18">
        <v>60000</v>
      </c>
      <c r="M7" s="25"/>
      <c r="N7" s="18">
        <f t="shared" si="1"/>
        <v>80000</v>
      </c>
      <c r="O7" s="18"/>
      <c r="P7" s="18">
        <f t="shared" si="2"/>
        <v>1179700</v>
      </c>
    </row>
    <row r="8" ht="23.45" customHeight="1" spans="1:16">
      <c r="A8" s="17" t="s">
        <v>22</v>
      </c>
      <c r="B8" s="18">
        <v>183250</v>
      </c>
      <c r="C8" s="18"/>
      <c r="D8" s="18">
        <v>183250</v>
      </c>
      <c r="E8" s="18"/>
      <c r="F8" s="18">
        <v>146600</v>
      </c>
      <c r="G8" s="18">
        <v>231400</v>
      </c>
      <c r="H8" s="18">
        <v>383600</v>
      </c>
      <c r="I8" s="18">
        <f t="shared" si="0"/>
        <v>1128100</v>
      </c>
      <c r="J8" s="18">
        <v>55000</v>
      </c>
      <c r="K8" s="18">
        <v>38590</v>
      </c>
      <c r="L8" s="18"/>
      <c r="M8" s="25"/>
      <c r="N8" s="18">
        <f t="shared" si="1"/>
        <v>93590</v>
      </c>
      <c r="O8" s="18"/>
      <c r="P8" s="18">
        <f t="shared" si="2"/>
        <v>1221690</v>
      </c>
    </row>
    <row r="9" ht="23.45" customHeight="1" spans="1:16">
      <c r="A9" s="17" t="s">
        <v>23</v>
      </c>
      <c r="B9" s="18">
        <v>185650</v>
      </c>
      <c r="C9" s="18"/>
      <c r="D9" s="18">
        <v>185650</v>
      </c>
      <c r="E9" s="18"/>
      <c r="F9" s="18">
        <v>148520</v>
      </c>
      <c r="G9" s="18">
        <v>219480</v>
      </c>
      <c r="H9" s="18">
        <f>516400+45800</f>
        <v>562200</v>
      </c>
      <c r="I9" s="18">
        <f t="shared" si="0"/>
        <v>1301500</v>
      </c>
      <c r="J9" s="18"/>
      <c r="K9" s="18"/>
      <c r="L9" s="18"/>
      <c r="M9" s="25"/>
      <c r="N9" s="18">
        <f t="shared" si="1"/>
        <v>0</v>
      </c>
      <c r="O9" s="18"/>
      <c r="P9" s="18">
        <f t="shared" si="2"/>
        <v>1301500</v>
      </c>
    </row>
    <row r="10" ht="23.45" customHeight="1" spans="1:16">
      <c r="A10" s="17" t="s">
        <v>24</v>
      </c>
      <c r="B10" s="18">
        <v>131500</v>
      </c>
      <c r="C10" s="18"/>
      <c r="D10" s="18">
        <v>131500</v>
      </c>
      <c r="E10" s="18"/>
      <c r="F10" s="18">
        <v>105200</v>
      </c>
      <c r="G10" s="18">
        <v>152700</v>
      </c>
      <c r="H10" s="18">
        <v>302200</v>
      </c>
      <c r="I10" s="18">
        <f t="shared" si="0"/>
        <v>823100</v>
      </c>
      <c r="J10" s="18"/>
      <c r="K10" s="18"/>
      <c r="L10" s="18"/>
      <c r="M10" s="25"/>
      <c r="N10" s="18">
        <f t="shared" si="1"/>
        <v>0</v>
      </c>
      <c r="O10" s="18"/>
      <c r="P10" s="18">
        <f t="shared" si="2"/>
        <v>823100</v>
      </c>
    </row>
    <row r="11" ht="23.45" customHeight="1" spans="1:16">
      <c r="A11" s="17" t="s">
        <v>25</v>
      </c>
      <c r="B11" s="18">
        <v>167300</v>
      </c>
      <c r="C11" s="18"/>
      <c r="D11" s="18">
        <v>167300</v>
      </c>
      <c r="E11" s="18"/>
      <c r="F11" s="18">
        <v>133840</v>
      </c>
      <c r="G11" s="18">
        <v>203260</v>
      </c>
      <c r="H11" s="18">
        <v>234600</v>
      </c>
      <c r="I11" s="18">
        <f t="shared" si="0"/>
        <v>906300</v>
      </c>
      <c r="J11" s="18">
        <v>400000</v>
      </c>
      <c r="K11" s="18">
        <v>200000</v>
      </c>
      <c r="L11" s="18">
        <v>120000</v>
      </c>
      <c r="M11" s="25">
        <v>250000</v>
      </c>
      <c r="N11" s="18">
        <f t="shared" si="1"/>
        <v>970000</v>
      </c>
      <c r="O11" s="18"/>
      <c r="P11" s="18">
        <f t="shared" si="2"/>
        <v>1876300</v>
      </c>
    </row>
    <row r="12" ht="23.45" customHeight="1" spans="1:16">
      <c r="A12" s="17" t="s">
        <v>26</v>
      </c>
      <c r="B12" s="18">
        <v>88150</v>
      </c>
      <c r="C12" s="18"/>
      <c r="D12" s="18">
        <v>88150</v>
      </c>
      <c r="E12" s="18"/>
      <c r="F12" s="18">
        <v>70520</v>
      </c>
      <c r="G12" s="18">
        <v>92580</v>
      </c>
      <c r="H12" s="18">
        <v>293600</v>
      </c>
      <c r="I12" s="18">
        <f t="shared" si="0"/>
        <v>633000</v>
      </c>
      <c r="J12" s="18"/>
      <c r="K12" s="18"/>
      <c r="L12" s="18">
        <v>70000</v>
      </c>
      <c r="M12" s="25">
        <v>900000</v>
      </c>
      <c r="N12" s="18">
        <f t="shared" si="1"/>
        <v>970000</v>
      </c>
      <c r="O12" s="18"/>
      <c r="P12" s="18">
        <f t="shared" si="2"/>
        <v>1603000</v>
      </c>
    </row>
    <row r="13" ht="23.45" customHeight="1" spans="1:16">
      <c r="A13" s="17" t="s">
        <v>27</v>
      </c>
      <c r="B13" s="18">
        <v>80900</v>
      </c>
      <c r="C13" s="18"/>
      <c r="D13" s="18">
        <v>80900</v>
      </c>
      <c r="E13" s="18"/>
      <c r="F13" s="18">
        <v>64720</v>
      </c>
      <c r="G13" s="18">
        <v>99780</v>
      </c>
      <c r="H13" s="18">
        <v>175800</v>
      </c>
      <c r="I13" s="18">
        <f t="shared" si="0"/>
        <v>502100</v>
      </c>
      <c r="J13" s="18"/>
      <c r="K13" s="18">
        <v>96000</v>
      </c>
      <c r="L13" s="18">
        <v>300000</v>
      </c>
      <c r="M13" s="25">
        <v>200000</v>
      </c>
      <c r="N13" s="18">
        <f t="shared" si="1"/>
        <v>596000</v>
      </c>
      <c r="O13" s="18"/>
      <c r="P13" s="18">
        <f t="shared" si="2"/>
        <v>1098100</v>
      </c>
    </row>
    <row r="14" ht="23.45" customHeight="1" spans="1:16">
      <c r="A14" s="17" t="s">
        <v>28</v>
      </c>
      <c r="B14" s="18">
        <v>161750</v>
      </c>
      <c r="C14" s="18"/>
      <c r="D14" s="18">
        <v>161750</v>
      </c>
      <c r="E14" s="18"/>
      <c r="F14" s="18">
        <v>129400</v>
      </c>
      <c r="G14" s="18">
        <v>193200</v>
      </c>
      <c r="H14" s="18">
        <v>312200</v>
      </c>
      <c r="I14" s="18">
        <f t="shared" si="0"/>
        <v>958300</v>
      </c>
      <c r="J14" s="18"/>
      <c r="K14" s="18"/>
      <c r="L14" s="18"/>
      <c r="M14" s="25">
        <v>600000</v>
      </c>
      <c r="N14" s="18">
        <f t="shared" si="1"/>
        <v>600000</v>
      </c>
      <c r="O14" s="18"/>
      <c r="P14" s="18">
        <f t="shared" si="2"/>
        <v>1558300</v>
      </c>
    </row>
    <row r="15" ht="23.45" customHeight="1" spans="1:16">
      <c r="A15" s="17" t="s">
        <v>29</v>
      </c>
      <c r="B15" s="18">
        <v>105800</v>
      </c>
      <c r="C15" s="18"/>
      <c r="D15" s="18">
        <v>105800</v>
      </c>
      <c r="E15" s="18"/>
      <c r="F15" s="18">
        <v>84640</v>
      </c>
      <c r="G15" s="18">
        <v>136160</v>
      </c>
      <c r="H15" s="18">
        <v>127400</v>
      </c>
      <c r="I15" s="18">
        <f t="shared" si="0"/>
        <v>559800</v>
      </c>
      <c r="J15" s="18"/>
      <c r="K15" s="18">
        <v>120000</v>
      </c>
      <c r="L15" s="18"/>
      <c r="M15" s="25"/>
      <c r="N15" s="18">
        <f t="shared" si="1"/>
        <v>120000</v>
      </c>
      <c r="O15" s="18"/>
      <c r="P15" s="18">
        <f t="shared" si="2"/>
        <v>679800</v>
      </c>
    </row>
    <row r="16" ht="23.45" customHeight="1" spans="1:16">
      <c r="A16" s="17" t="s">
        <v>30</v>
      </c>
      <c r="B16" s="18">
        <v>105300</v>
      </c>
      <c r="C16" s="18"/>
      <c r="D16" s="18">
        <v>105300</v>
      </c>
      <c r="E16" s="18"/>
      <c r="F16" s="18">
        <v>84240</v>
      </c>
      <c r="G16" s="18">
        <v>113160</v>
      </c>
      <c r="H16" s="18">
        <v>300600</v>
      </c>
      <c r="I16" s="18">
        <f t="shared" si="0"/>
        <v>708600</v>
      </c>
      <c r="J16" s="18"/>
      <c r="K16" s="18"/>
      <c r="L16" s="18"/>
      <c r="M16" s="25"/>
      <c r="N16" s="18">
        <f t="shared" si="1"/>
        <v>0</v>
      </c>
      <c r="O16" s="18"/>
      <c r="P16" s="18">
        <f t="shared" si="2"/>
        <v>708600</v>
      </c>
    </row>
    <row r="17" ht="23.45" customHeight="1" spans="1:16">
      <c r="A17" s="17" t="s">
        <v>31</v>
      </c>
      <c r="B17" s="18">
        <v>680350</v>
      </c>
      <c r="C17" s="18"/>
      <c r="D17" s="18">
        <v>680350</v>
      </c>
      <c r="E17" s="18"/>
      <c r="F17" s="18">
        <v>544280</v>
      </c>
      <c r="G17" s="18">
        <v>879520</v>
      </c>
      <c r="H17" s="18">
        <v>967200</v>
      </c>
      <c r="I17" s="18">
        <f t="shared" si="0"/>
        <v>3751700</v>
      </c>
      <c r="J17" s="18"/>
      <c r="K17" s="18">
        <v>288000</v>
      </c>
      <c r="L17" s="18"/>
      <c r="M17" s="25">
        <v>100000</v>
      </c>
      <c r="N17" s="18">
        <f t="shared" si="1"/>
        <v>388000</v>
      </c>
      <c r="O17" s="18"/>
      <c r="P17" s="18">
        <f t="shared" si="2"/>
        <v>4139700</v>
      </c>
    </row>
    <row r="18" ht="23.45" customHeight="1" spans="1:16">
      <c r="A18" s="17" t="s">
        <v>32</v>
      </c>
      <c r="B18" s="18">
        <v>270200</v>
      </c>
      <c r="C18" s="18"/>
      <c r="D18" s="18">
        <v>270200</v>
      </c>
      <c r="E18" s="18"/>
      <c r="F18" s="18">
        <v>216160</v>
      </c>
      <c r="G18" s="18">
        <v>296740</v>
      </c>
      <c r="H18" s="18">
        <v>471600</v>
      </c>
      <c r="I18" s="18">
        <f t="shared" si="0"/>
        <v>1524900</v>
      </c>
      <c r="J18" s="18">
        <v>140000</v>
      </c>
      <c r="K18" s="18"/>
      <c r="L18" s="18"/>
      <c r="M18" s="25"/>
      <c r="N18" s="18">
        <f t="shared" si="1"/>
        <v>140000</v>
      </c>
      <c r="O18" s="18"/>
      <c r="P18" s="18">
        <f t="shared" si="2"/>
        <v>1664900</v>
      </c>
    </row>
    <row r="19" ht="23.45" customHeight="1" spans="1:16">
      <c r="A19" s="17" t="s">
        <v>33</v>
      </c>
      <c r="B19" s="18">
        <v>191700</v>
      </c>
      <c r="C19" s="18"/>
      <c r="D19" s="18">
        <v>191700</v>
      </c>
      <c r="E19" s="18"/>
      <c r="F19" s="18">
        <v>153360</v>
      </c>
      <c r="G19" s="18">
        <v>207840</v>
      </c>
      <c r="H19" s="18">
        <v>585800</v>
      </c>
      <c r="I19" s="18">
        <f t="shared" si="0"/>
        <v>1330400</v>
      </c>
      <c r="J19" s="18">
        <v>200000</v>
      </c>
      <c r="K19" s="18"/>
      <c r="L19" s="18"/>
      <c r="M19" s="25">
        <v>100000</v>
      </c>
      <c r="N19" s="18">
        <f t="shared" si="1"/>
        <v>300000</v>
      </c>
      <c r="O19" s="18"/>
      <c r="P19" s="18">
        <f t="shared" si="2"/>
        <v>1630400</v>
      </c>
    </row>
    <row r="20" ht="23.45" customHeight="1" spans="1:16">
      <c r="A20" s="17" t="s">
        <v>34</v>
      </c>
      <c r="B20" s="18">
        <v>61050</v>
      </c>
      <c r="C20" s="18"/>
      <c r="D20" s="18">
        <v>61050</v>
      </c>
      <c r="E20" s="18"/>
      <c r="F20" s="18">
        <v>48840</v>
      </c>
      <c r="G20" s="18">
        <v>59660</v>
      </c>
      <c r="H20" s="18">
        <v>201600</v>
      </c>
      <c r="I20" s="18">
        <f t="shared" si="0"/>
        <v>432200</v>
      </c>
      <c r="J20" s="18"/>
      <c r="K20" s="18"/>
      <c r="L20" s="18">
        <v>240000</v>
      </c>
      <c r="M20" s="25"/>
      <c r="N20" s="18">
        <f t="shared" si="1"/>
        <v>240000</v>
      </c>
      <c r="O20" s="18"/>
      <c r="P20" s="18">
        <f t="shared" si="2"/>
        <v>672200</v>
      </c>
    </row>
    <row r="21" ht="23.45" customHeight="1" spans="1:16">
      <c r="A21" s="17" t="s">
        <v>35</v>
      </c>
      <c r="B21" s="18">
        <v>162850</v>
      </c>
      <c r="C21" s="18"/>
      <c r="D21" s="18">
        <v>162850</v>
      </c>
      <c r="E21" s="18"/>
      <c r="F21" s="18">
        <v>130280</v>
      </c>
      <c r="G21" s="18">
        <v>148820</v>
      </c>
      <c r="H21" s="18">
        <v>463800</v>
      </c>
      <c r="I21" s="18">
        <f t="shared" si="0"/>
        <v>1068600</v>
      </c>
      <c r="J21" s="18"/>
      <c r="K21" s="18"/>
      <c r="L21" s="18"/>
      <c r="M21" s="25"/>
      <c r="N21" s="18">
        <f t="shared" si="1"/>
        <v>0</v>
      </c>
      <c r="O21" s="18"/>
      <c r="P21" s="18">
        <f t="shared" si="2"/>
        <v>1068600</v>
      </c>
    </row>
    <row r="22" ht="23.45" customHeight="1" spans="1:16">
      <c r="A22" s="17" t="s">
        <v>36</v>
      </c>
      <c r="B22" s="18">
        <v>254550</v>
      </c>
      <c r="C22" s="18"/>
      <c r="D22" s="18">
        <v>254550</v>
      </c>
      <c r="E22" s="18"/>
      <c r="F22" s="18">
        <v>203640</v>
      </c>
      <c r="G22" s="18">
        <v>293860</v>
      </c>
      <c r="H22" s="18">
        <v>458800</v>
      </c>
      <c r="I22" s="18">
        <f t="shared" si="0"/>
        <v>1465400</v>
      </c>
      <c r="J22" s="18">
        <v>200000</v>
      </c>
      <c r="K22" s="18"/>
      <c r="L22" s="18"/>
      <c r="M22" s="25">
        <v>151010</v>
      </c>
      <c r="N22" s="18">
        <f t="shared" si="1"/>
        <v>351010</v>
      </c>
      <c r="O22" s="18"/>
      <c r="P22" s="18">
        <f t="shared" si="2"/>
        <v>1816410</v>
      </c>
    </row>
    <row r="23" ht="23.45" customHeight="1" spans="1:16">
      <c r="A23" s="17" t="s">
        <v>37</v>
      </c>
      <c r="B23" s="18">
        <v>61300</v>
      </c>
      <c r="C23" s="18"/>
      <c r="D23" s="18">
        <v>61300</v>
      </c>
      <c r="E23" s="18"/>
      <c r="F23" s="18">
        <v>49040</v>
      </c>
      <c r="G23" s="18">
        <v>62160</v>
      </c>
      <c r="H23" s="18">
        <v>105200</v>
      </c>
      <c r="I23" s="18">
        <f t="shared" si="0"/>
        <v>339000</v>
      </c>
      <c r="J23" s="18"/>
      <c r="K23" s="18">
        <v>196000</v>
      </c>
      <c r="L23" s="18"/>
      <c r="M23" s="25"/>
      <c r="N23" s="18">
        <f t="shared" si="1"/>
        <v>196000</v>
      </c>
      <c r="O23" s="18"/>
      <c r="P23" s="18">
        <f t="shared" si="2"/>
        <v>535000</v>
      </c>
    </row>
    <row r="24" ht="23.45" customHeight="1" spans="1:16">
      <c r="A24" s="17" t="s">
        <v>38</v>
      </c>
      <c r="B24" s="18">
        <v>181500</v>
      </c>
      <c r="C24" s="18"/>
      <c r="D24" s="18">
        <v>181500</v>
      </c>
      <c r="E24" s="18"/>
      <c r="F24" s="18">
        <v>145200</v>
      </c>
      <c r="G24" s="18">
        <v>190800</v>
      </c>
      <c r="H24" s="18">
        <v>383600</v>
      </c>
      <c r="I24" s="18">
        <f t="shared" si="0"/>
        <v>1082600</v>
      </c>
      <c r="J24" s="18"/>
      <c r="K24" s="18"/>
      <c r="L24" s="18"/>
      <c r="M24" s="25"/>
      <c r="N24" s="18">
        <f t="shared" si="1"/>
        <v>0</v>
      </c>
      <c r="O24" s="18"/>
      <c r="P24" s="18">
        <f t="shared" si="2"/>
        <v>1082600</v>
      </c>
    </row>
    <row r="25" ht="23.45" customHeight="1" spans="1:16">
      <c r="A25" s="17" t="s">
        <v>39</v>
      </c>
      <c r="B25" s="18">
        <v>500850</v>
      </c>
      <c r="C25" s="18"/>
      <c r="D25" s="18">
        <v>500850</v>
      </c>
      <c r="E25" s="18"/>
      <c r="F25" s="18">
        <v>400680</v>
      </c>
      <c r="G25" s="18">
        <v>523620</v>
      </c>
      <c r="H25" s="18"/>
      <c r="I25" s="18">
        <f t="shared" si="0"/>
        <v>1926000</v>
      </c>
      <c r="J25" s="18"/>
      <c r="K25" s="18"/>
      <c r="L25" s="18"/>
      <c r="M25" s="25"/>
      <c r="N25" s="18">
        <f t="shared" si="1"/>
        <v>0</v>
      </c>
      <c r="O25" s="18"/>
      <c r="P25" s="18">
        <f t="shared" si="2"/>
        <v>1926000</v>
      </c>
    </row>
    <row r="26" ht="23.45" customHeight="1" spans="1:16">
      <c r="A26" s="17" t="s">
        <v>40</v>
      </c>
      <c r="B26" s="18">
        <v>410700</v>
      </c>
      <c r="C26" s="18"/>
      <c r="D26" s="18">
        <v>410700</v>
      </c>
      <c r="E26" s="18"/>
      <c r="F26" s="18">
        <v>328560</v>
      </c>
      <c r="G26" s="18">
        <v>469440</v>
      </c>
      <c r="H26" s="18">
        <v>401000</v>
      </c>
      <c r="I26" s="18">
        <f t="shared" si="0"/>
        <v>2020400</v>
      </c>
      <c r="J26" s="18"/>
      <c r="K26" s="18"/>
      <c r="L26" s="18"/>
      <c r="M26" s="25"/>
      <c r="N26" s="18">
        <f t="shared" si="1"/>
        <v>0</v>
      </c>
      <c r="O26" s="18"/>
      <c r="P26" s="18">
        <f t="shared" si="2"/>
        <v>2020400</v>
      </c>
    </row>
    <row r="27" ht="23.45" customHeight="1" spans="1:16">
      <c r="A27" s="17" t="s">
        <v>41</v>
      </c>
      <c r="B27" s="18">
        <v>392250</v>
      </c>
      <c r="C27" s="18"/>
      <c r="D27" s="18">
        <v>392250</v>
      </c>
      <c r="E27" s="18"/>
      <c r="F27" s="18">
        <v>313800</v>
      </c>
      <c r="G27" s="18">
        <v>425100</v>
      </c>
      <c r="H27" s="18">
        <v>249800</v>
      </c>
      <c r="I27" s="18">
        <f t="shared" si="0"/>
        <v>1773200</v>
      </c>
      <c r="J27" s="18"/>
      <c r="K27" s="18"/>
      <c r="L27" s="18"/>
      <c r="M27" s="25"/>
      <c r="N27" s="18">
        <f t="shared" si="1"/>
        <v>0</v>
      </c>
      <c r="O27" s="18"/>
      <c r="P27" s="18">
        <f t="shared" si="2"/>
        <v>1773200</v>
      </c>
    </row>
    <row r="28" ht="23.45" customHeight="1" spans="1:16">
      <c r="A28" s="17" t="s">
        <v>42</v>
      </c>
      <c r="B28" s="18">
        <v>337800</v>
      </c>
      <c r="C28" s="18"/>
      <c r="D28" s="18">
        <v>337800</v>
      </c>
      <c r="E28" s="18"/>
      <c r="F28" s="18">
        <v>270240</v>
      </c>
      <c r="G28" s="18">
        <v>403860</v>
      </c>
      <c r="H28" s="18">
        <v>246000</v>
      </c>
      <c r="I28" s="18">
        <f t="shared" si="0"/>
        <v>1595700</v>
      </c>
      <c r="J28" s="18"/>
      <c r="K28" s="18"/>
      <c r="L28" s="18"/>
      <c r="M28" s="25">
        <f>100000+210000</f>
        <v>310000</v>
      </c>
      <c r="N28" s="18">
        <f t="shared" si="1"/>
        <v>310000</v>
      </c>
      <c r="O28" s="18"/>
      <c r="P28" s="18">
        <f t="shared" si="2"/>
        <v>1905700</v>
      </c>
    </row>
    <row r="29" ht="23.45" customHeight="1" spans="1:16">
      <c r="A29" s="17" t="s">
        <v>43</v>
      </c>
      <c r="B29" s="18">
        <v>300450</v>
      </c>
      <c r="C29" s="18"/>
      <c r="D29" s="18">
        <v>330450</v>
      </c>
      <c r="E29" s="18">
        <v>140000</v>
      </c>
      <c r="F29" s="18">
        <v>227760</v>
      </c>
      <c r="G29" s="18">
        <v>361440</v>
      </c>
      <c r="H29" s="18">
        <v>253000</v>
      </c>
      <c r="I29" s="18">
        <f t="shared" si="0"/>
        <v>1613100</v>
      </c>
      <c r="J29" s="18"/>
      <c r="K29" s="18"/>
      <c r="L29" s="18">
        <v>50000</v>
      </c>
      <c r="M29" s="25"/>
      <c r="N29" s="18">
        <f t="shared" si="1"/>
        <v>50000</v>
      </c>
      <c r="O29" s="18"/>
      <c r="P29" s="18">
        <f t="shared" si="2"/>
        <v>1663100</v>
      </c>
    </row>
    <row r="30" ht="23.45" customHeight="1" spans="1:16">
      <c r="A30" s="17" t="s">
        <v>44</v>
      </c>
      <c r="B30" s="18">
        <v>276900</v>
      </c>
      <c r="C30" s="18"/>
      <c r="D30" s="18">
        <v>276900</v>
      </c>
      <c r="E30" s="18"/>
      <c r="F30" s="18">
        <v>221520</v>
      </c>
      <c r="G30" s="18">
        <v>373380</v>
      </c>
      <c r="H30" s="18">
        <v>300600</v>
      </c>
      <c r="I30" s="18">
        <f t="shared" si="0"/>
        <v>1449300</v>
      </c>
      <c r="J30" s="18"/>
      <c r="K30" s="18"/>
      <c r="L30" s="18">
        <v>150000</v>
      </c>
      <c r="M30" s="25"/>
      <c r="N30" s="18">
        <f t="shared" si="1"/>
        <v>150000</v>
      </c>
      <c r="O30" s="18"/>
      <c r="P30" s="18">
        <f t="shared" si="2"/>
        <v>1599300</v>
      </c>
    </row>
    <row r="31" ht="23.45" customHeight="1" spans="1:16">
      <c r="A31" s="17" t="s">
        <v>45</v>
      </c>
      <c r="B31" s="18">
        <v>114450</v>
      </c>
      <c r="C31" s="18"/>
      <c r="D31" s="18">
        <v>114450</v>
      </c>
      <c r="E31" s="18"/>
      <c r="F31" s="18">
        <v>91560</v>
      </c>
      <c r="G31" s="18">
        <v>117840</v>
      </c>
      <c r="H31" s="18">
        <v>150800</v>
      </c>
      <c r="I31" s="18">
        <f t="shared" si="0"/>
        <v>589100</v>
      </c>
      <c r="J31" s="18"/>
      <c r="K31" s="18"/>
      <c r="L31" s="18"/>
      <c r="M31" s="25">
        <v>180000</v>
      </c>
      <c r="N31" s="18">
        <f t="shared" si="1"/>
        <v>180000</v>
      </c>
      <c r="O31" s="18"/>
      <c r="P31" s="18">
        <f t="shared" si="2"/>
        <v>769100</v>
      </c>
    </row>
    <row r="32" ht="23.45" customHeight="1" spans="1:16">
      <c r="A32" s="17" t="s">
        <v>46</v>
      </c>
      <c r="B32" s="18">
        <v>39900</v>
      </c>
      <c r="C32" s="18">
        <v>30000</v>
      </c>
      <c r="D32" s="18">
        <v>39900</v>
      </c>
      <c r="E32" s="18"/>
      <c r="F32" s="18">
        <v>84000</v>
      </c>
      <c r="G32" s="18">
        <v>159900</v>
      </c>
      <c r="H32" s="18">
        <v>51600</v>
      </c>
      <c r="I32" s="18">
        <f t="shared" si="0"/>
        <v>405300</v>
      </c>
      <c r="J32" s="18"/>
      <c r="K32" s="18"/>
      <c r="L32" s="18">
        <v>350000</v>
      </c>
      <c r="M32" s="25"/>
      <c r="N32" s="18">
        <f t="shared" si="1"/>
        <v>350000</v>
      </c>
      <c r="O32" s="18"/>
      <c r="P32" s="18">
        <f t="shared" si="2"/>
        <v>755300</v>
      </c>
    </row>
    <row r="33" ht="23.45" customHeight="1" spans="1:16">
      <c r="A33" s="17" t="s">
        <v>47</v>
      </c>
      <c r="B33" s="18">
        <v>39450</v>
      </c>
      <c r="C33" s="18"/>
      <c r="D33" s="18">
        <v>39450</v>
      </c>
      <c r="E33" s="18"/>
      <c r="F33" s="18">
        <v>84000</v>
      </c>
      <c r="G33" s="18">
        <v>143100</v>
      </c>
      <c r="H33" s="18">
        <v>30000</v>
      </c>
      <c r="I33" s="18">
        <f t="shared" si="0"/>
        <v>336000</v>
      </c>
      <c r="J33" s="18"/>
      <c r="K33" s="18"/>
      <c r="L33" s="18"/>
      <c r="M33" s="25"/>
      <c r="N33" s="18">
        <f t="shared" si="1"/>
        <v>0</v>
      </c>
      <c r="O33" s="18"/>
      <c r="P33" s="18">
        <f t="shared" si="2"/>
        <v>336000</v>
      </c>
    </row>
    <row r="34" ht="23.45" customHeight="1" spans="1:16">
      <c r="A34" s="17" t="s">
        <v>48</v>
      </c>
      <c r="B34" s="18">
        <v>145000</v>
      </c>
      <c r="C34" s="18"/>
      <c r="D34" s="18">
        <v>145000</v>
      </c>
      <c r="E34" s="18"/>
      <c r="F34" s="18">
        <v>116000</v>
      </c>
      <c r="G34" s="18">
        <v>156000</v>
      </c>
      <c r="H34" s="18">
        <v>116800</v>
      </c>
      <c r="I34" s="18">
        <f t="shared" si="0"/>
        <v>678800</v>
      </c>
      <c r="J34" s="18"/>
      <c r="K34" s="18">
        <v>150000</v>
      </c>
      <c r="L34" s="18"/>
      <c r="M34" s="25">
        <v>320000</v>
      </c>
      <c r="N34" s="18">
        <f t="shared" si="1"/>
        <v>470000</v>
      </c>
      <c r="O34" s="18"/>
      <c r="P34" s="18">
        <f t="shared" si="2"/>
        <v>1148800</v>
      </c>
    </row>
    <row r="35" ht="23.45" customHeight="1" spans="1:16">
      <c r="A35" s="17" t="s">
        <v>49</v>
      </c>
      <c r="B35" s="18">
        <v>264600</v>
      </c>
      <c r="C35" s="18"/>
      <c r="D35" s="18">
        <v>264600</v>
      </c>
      <c r="E35" s="18"/>
      <c r="F35" s="18">
        <v>211680</v>
      </c>
      <c r="G35" s="18">
        <v>342720</v>
      </c>
      <c r="H35" s="18">
        <v>258200</v>
      </c>
      <c r="I35" s="18">
        <f t="shared" si="0"/>
        <v>1341800</v>
      </c>
      <c r="J35" s="18">
        <v>170000</v>
      </c>
      <c r="K35" s="18">
        <v>200000</v>
      </c>
      <c r="L35" s="18"/>
      <c r="M35" s="25"/>
      <c r="N35" s="18">
        <f t="shared" si="1"/>
        <v>370000</v>
      </c>
      <c r="O35" s="18"/>
      <c r="P35" s="18">
        <f t="shared" si="2"/>
        <v>1711800</v>
      </c>
    </row>
    <row r="36" ht="23.45" customHeight="1" spans="1:16">
      <c r="A36" s="17" t="s">
        <v>50</v>
      </c>
      <c r="B36" s="18">
        <v>180000</v>
      </c>
      <c r="C36" s="18"/>
      <c r="D36" s="18">
        <v>180000</v>
      </c>
      <c r="E36" s="18"/>
      <c r="F36" s="18">
        <v>144000</v>
      </c>
      <c r="G36" s="18">
        <v>209600</v>
      </c>
      <c r="H36" s="18">
        <v>185600</v>
      </c>
      <c r="I36" s="18">
        <f t="shared" si="0"/>
        <v>899200</v>
      </c>
      <c r="J36" s="18"/>
      <c r="K36" s="18"/>
      <c r="L36" s="18">
        <v>230000</v>
      </c>
      <c r="M36" s="25"/>
      <c r="N36" s="18">
        <f t="shared" si="1"/>
        <v>230000</v>
      </c>
      <c r="O36" s="18"/>
      <c r="P36" s="18">
        <f t="shared" si="2"/>
        <v>1129200</v>
      </c>
    </row>
    <row r="37" ht="23.45" customHeight="1" spans="1:16">
      <c r="A37" s="17" t="s">
        <v>51</v>
      </c>
      <c r="B37" s="18">
        <v>86200</v>
      </c>
      <c r="C37" s="18"/>
      <c r="D37" s="18">
        <v>86200</v>
      </c>
      <c r="E37" s="18"/>
      <c r="F37" s="18">
        <v>68960</v>
      </c>
      <c r="G37" s="18">
        <v>112240</v>
      </c>
      <c r="H37" s="18">
        <v>48200</v>
      </c>
      <c r="I37" s="18">
        <f t="shared" si="0"/>
        <v>401800</v>
      </c>
      <c r="J37" s="18"/>
      <c r="K37" s="18">
        <v>150000</v>
      </c>
      <c r="L37" s="18"/>
      <c r="M37" s="25">
        <f>300000+400000</f>
        <v>700000</v>
      </c>
      <c r="N37" s="18">
        <f t="shared" si="1"/>
        <v>850000</v>
      </c>
      <c r="O37" s="18"/>
      <c r="P37" s="18">
        <f t="shared" si="2"/>
        <v>1251800</v>
      </c>
    </row>
    <row r="38" ht="23.45" customHeight="1" spans="1:16">
      <c r="A38" s="17" t="s">
        <v>52</v>
      </c>
      <c r="B38" s="18">
        <v>710400</v>
      </c>
      <c r="C38" s="18"/>
      <c r="D38" s="18">
        <v>710400</v>
      </c>
      <c r="E38" s="18"/>
      <c r="F38" s="18">
        <v>568320</v>
      </c>
      <c r="G38" s="18">
        <v>752480</v>
      </c>
      <c r="H38" s="18">
        <v>503800</v>
      </c>
      <c r="I38" s="18">
        <f t="shared" si="0"/>
        <v>3245400</v>
      </c>
      <c r="J38" s="18"/>
      <c r="K38" s="18"/>
      <c r="L38" s="18"/>
      <c r="M38" s="25"/>
      <c r="N38" s="18">
        <f t="shared" si="1"/>
        <v>0</v>
      </c>
      <c r="O38" s="18"/>
      <c r="P38" s="18">
        <f t="shared" si="2"/>
        <v>3245400</v>
      </c>
    </row>
    <row r="39" ht="23.45" customHeight="1" spans="1:16">
      <c r="A39" s="17" t="s">
        <v>53</v>
      </c>
      <c r="B39" s="18">
        <v>381800</v>
      </c>
      <c r="C39" s="18"/>
      <c r="D39" s="18">
        <v>381800</v>
      </c>
      <c r="E39" s="18"/>
      <c r="F39" s="18">
        <v>305440</v>
      </c>
      <c r="G39" s="18">
        <v>452560</v>
      </c>
      <c r="H39" s="18">
        <v>321400</v>
      </c>
      <c r="I39" s="18">
        <f t="shared" si="0"/>
        <v>1843000</v>
      </c>
      <c r="J39" s="18">
        <v>90000</v>
      </c>
      <c r="K39" s="18"/>
      <c r="L39" s="18"/>
      <c r="M39" s="25">
        <v>250000</v>
      </c>
      <c r="N39" s="18">
        <f t="shared" si="1"/>
        <v>340000</v>
      </c>
      <c r="O39" s="18"/>
      <c r="P39" s="18">
        <f t="shared" si="2"/>
        <v>2183000</v>
      </c>
    </row>
    <row r="40" ht="23.45" customHeight="1" spans="1:16">
      <c r="A40" s="17" t="s">
        <v>54</v>
      </c>
      <c r="B40" s="18">
        <v>92800</v>
      </c>
      <c r="C40" s="18"/>
      <c r="D40" s="18">
        <v>92800</v>
      </c>
      <c r="E40" s="18"/>
      <c r="F40" s="18">
        <v>74240</v>
      </c>
      <c r="G40" s="18">
        <v>105760</v>
      </c>
      <c r="H40" s="18">
        <v>180600</v>
      </c>
      <c r="I40" s="18">
        <f t="shared" si="0"/>
        <v>546200</v>
      </c>
      <c r="J40" s="18"/>
      <c r="K40" s="18"/>
      <c r="L40" s="18">
        <v>250000</v>
      </c>
      <c r="M40" s="25"/>
      <c r="N40" s="18">
        <f t="shared" si="1"/>
        <v>250000</v>
      </c>
      <c r="O40" s="18"/>
      <c r="P40" s="18">
        <f t="shared" si="2"/>
        <v>796200</v>
      </c>
    </row>
    <row r="41" ht="23.45" customHeight="1" spans="1:16">
      <c r="A41" s="17" t="s">
        <v>55</v>
      </c>
      <c r="B41" s="18">
        <v>53200</v>
      </c>
      <c r="C41" s="18"/>
      <c r="D41" s="18">
        <v>106400</v>
      </c>
      <c r="E41" s="18"/>
      <c r="F41" s="18">
        <v>106880</v>
      </c>
      <c r="G41" s="18">
        <v>155120</v>
      </c>
      <c r="H41" s="18">
        <v>208800</v>
      </c>
      <c r="I41" s="18">
        <f t="shared" si="0"/>
        <v>630400</v>
      </c>
      <c r="J41" s="18"/>
      <c r="K41" s="18">
        <v>308000</v>
      </c>
      <c r="L41" s="18"/>
      <c r="M41" s="25"/>
      <c r="N41" s="18">
        <f t="shared" si="1"/>
        <v>308000</v>
      </c>
      <c r="O41" s="18"/>
      <c r="P41" s="18">
        <f t="shared" si="2"/>
        <v>938400</v>
      </c>
    </row>
    <row r="42" ht="23.45" customHeight="1" spans="1:16">
      <c r="A42" s="17" t="s">
        <v>56</v>
      </c>
      <c r="B42" s="18">
        <v>30450</v>
      </c>
      <c r="C42" s="18"/>
      <c r="D42" s="18">
        <v>30450</v>
      </c>
      <c r="E42" s="18"/>
      <c r="F42" s="18">
        <v>13200</v>
      </c>
      <c r="G42" s="18">
        <v>28500</v>
      </c>
      <c r="H42" s="18">
        <v>73400</v>
      </c>
      <c r="I42" s="18">
        <f t="shared" si="0"/>
        <v>176000</v>
      </c>
      <c r="J42" s="18"/>
      <c r="K42" s="18"/>
      <c r="L42" s="18"/>
      <c r="M42" s="25"/>
      <c r="N42" s="18">
        <f t="shared" si="1"/>
        <v>0</v>
      </c>
      <c r="O42" s="18"/>
      <c r="P42" s="18">
        <f t="shared" si="2"/>
        <v>176000</v>
      </c>
    </row>
    <row r="43" ht="23.45" customHeight="1" spans="1:16">
      <c r="A43" s="17" t="s">
        <v>57</v>
      </c>
      <c r="B43" s="18">
        <v>57750</v>
      </c>
      <c r="C43" s="18"/>
      <c r="D43" s="18">
        <v>57750</v>
      </c>
      <c r="E43" s="18"/>
      <c r="F43" s="18">
        <v>36000</v>
      </c>
      <c r="G43" s="18">
        <v>60000</v>
      </c>
      <c r="H43" s="18">
        <v>129400</v>
      </c>
      <c r="I43" s="18">
        <f t="shared" si="0"/>
        <v>340900</v>
      </c>
      <c r="J43" s="18"/>
      <c r="K43" s="18"/>
      <c r="L43" s="18"/>
      <c r="M43" s="25"/>
      <c r="N43" s="18">
        <f t="shared" si="1"/>
        <v>0</v>
      </c>
      <c r="O43" s="18"/>
      <c r="P43" s="18">
        <f t="shared" si="2"/>
        <v>340900</v>
      </c>
    </row>
    <row r="44" ht="23.45" customHeight="1" spans="1:16">
      <c r="A44" s="17" t="s">
        <v>58</v>
      </c>
      <c r="B44" s="18">
        <v>121100</v>
      </c>
      <c r="C44" s="18"/>
      <c r="D44" s="18">
        <v>121100</v>
      </c>
      <c r="E44" s="18"/>
      <c r="F44" s="18">
        <v>63880</v>
      </c>
      <c r="G44" s="18">
        <v>167220</v>
      </c>
      <c r="H44" s="18">
        <v>232800</v>
      </c>
      <c r="I44" s="18">
        <f t="shared" si="0"/>
        <v>706100</v>
      </c>
      <c r="J44" s="18"/>
      <c r="K44" s="18"/>
      <c r="L44" s="18"/>
      <c r="M44" s="25"/>
      <c r="N44" s="18">
        <f t="shared" si="1"/>
        <v>0</v>
      </c>
      <c r="O44" s="18"/>
      <c r="P44" s="18">
        <f t="shared" si="2"/>
        <v>706100</v>
      </c>
    </row>
    <row r="45" ht="23.45" customHeight="1" spans="1:16">
      <c r="A45" s="17" t="s">
        <v>59</v>
      </c>
      <c r="B45" s="18">
        <v>82950</v>
      </c>
      <c r="C45" s="18"/>
      <c r="D45" s="18">
        <v>82950</v>
      </c>
      <c r="E45" s="18"/>
      <c r="F45" s="18">
        <v>50400</v>
      </c>
      <c r="G45" s="18">
        <v>105900</v>
      </c>
      <c r="H45" s="18">
        <v>107600</v>
      </c>
      <c r="I45" s="18">
        <f t="shared" si="0"/>
        <v>429800</v>
      </c>
      <c r="J45" s="18"/>
      <c r="K45" s="18"/>
      <c r="L45" s="18"/>
      <c r="M45" s="25"/>
      <c r="N45" s="18">
        <f t="shared" si="1"/>
        <v>0</v>
      </c>
      <c r="O45" s="18"/>
      <c r="P45" s="18">
        <f t="shared" si="2"/>
        <v>429800</v>
      </c>
    </row>
    <row r="46" ht="23.45" customHeight="1" spans="1:16">
      <c r="A46" s="17" t="s">
        <v>60</v>
      </c>
      <c r="B46" s="18"/>
      <c r="C46" s="18"/>
      <c r="D46" s="18"/>
      <c r="E46" s="18"/>
      <c r="F46" s="18"/>
      <c r="G46" s="18"/>
      <c r="H46" s="18"/>
      <c r="I46" s="18">
        <f t="shared" si="0"/>
        <v>0</v>
      </c>
      <c r="J46" s="18"/>
      <c r="K46" s="18"/>
      <c r="L46" s="18"/>
      <c r="M46" s="25"/>
      <c r="N46" s="18">
        <f t="shared" si="1"/>
        <v>0</v>
      </c>
      <c r="O46" s="18">
        <f>5530000+2210000+1200000-1110000+1380000</f>
        <v>9210000</v>
      </c>
      <c r="P46" s="18">
        <f t="shared" si="2"/>
        <v>9210000</v>
      </c>
    </row>
    <row r="47" ht="23.45" customHeight="1" spans="1:16">
      <c r="A47" s="17" t="s">
        <v>61</v>
      </c>
      <c r="B47" s="18"/>
      <c r="C47" s="18"/>
      <c r="D47" s="18"/>
      <c r="E47" s="18"/>
      <c r="F47" s="18"/>
      <c r="G47" s="18"/>
      <c r="H47" s="18"/>
      <c r="I47" s="18">
        <f t="shared" si="0"/>
        <v>0</v>
      </c>
      <c r="J47" s="18">
        <v>200000</v>
      </c>
      <c r="K47" s="18">
        <v>257400</v>
      </c>
      <c r="L47" s="18">
        <f>550000+300000</f>
        <v>850000</v>
      </c>
      <c r="M47" s="25"/>
      <c r="N47" s="18">
        <f t="shared" si="1"/>
        <v>1307400</v>
      </c>
      <c r="O47" s="18"/>
      <c r="P47" s="18">
        <f t="shared" si="2"/>
        <v>1307400</v>
      </c>
    </row>
    <row r="48" ht="23.45" customHeight="1" spans="1:16">
      <c r="A48" s="17" t="s">
        <v>6</v>
      </c>
      <c r="B48" s="19">
        <f>SUM(B5:B47)</f>
        <v>8346400</v>
      </c>
      <c r="C48" s="19">
        <f t="shared" ref="C48:L48" si="3">SUM(C5:C47)</f>
        <v>30000</v>
      </c>
      <c r="D48" s="19">
        <f t="shared" si="3"/>
        <v>8459600</v>
      </c>
      <c r="E48" s="19">
        <f t="shared" si="3"/>
        <v>140000</v>
      </c>
      <c r="F48" s="19">
        <f t="shared" si="3"/>
        <v>6763040</v>
      </c>
      <c r="G48" s="19">
        <f t="shared" si="3"/>
        <v>10004960</v>
      </c>
      <c r="H48" s="19">
        <f t="shared" si="3"/>
        <v>11736000</v>
      </c>
      <c r="I48" s="18">
        <f t="shared" si="0"/>
        <v>45480000</v>
      </c>
      <c r="J48" s="19">
        <f t="shared" si="3"/>
        <v>2195000</v>
      </c>
      <c r="K48" s="19">
        <f t="shared" si="3"/>
        <v>2003990</v>
      </c>
      <c r="L48" s="19">
        <f>SUM(L5:L47)</f>
        <v>2800000</v>
      </c>
      <c r="M48" s="2">
        <f>SUM(M5:M47)</f>
        <v>4061010</v>
      </c>
      <c r="N48" s="18">
        <f t="shared" si="1"/>
        <v>11060000</v>
      </c>
      <c r="O48" s="19">
        <f>SUM(O5:O47)</f>
        <v>9210000</v>
      </c>
      <c r="P48" s="18">
        <f t="shared" si="2"/>
        <v>65750000</v>
      </c>
    </row>
    <row r="50" ht="36" spans="1:8">
      <c r="A50" s="20" t="s">
        <v>62</v>
      </c>
      <c r="B50" s="15" t="s">
        <v>63</v>
      </c>
      <c r="C50" s="21" t="s">
        <v>64</v>
      </c>
      <c r="D50" s="21" t="s">
        <v>65</v>
      </c>
      <c r="E50" s="21" t="s">
        <v>66</v>
      </c>
      <c r="F50" s="21" t="s">
        <v>67</v>
      </c>
      <c r="G50" s="21" t="s">
        <v>68</v>
      </c>
      <c r="H50" s="21" t="s">
        <v>6</v>
      </c>
    </row>
    <row r="51" ht="21" customHeight="1" spans="1:8">
      <c r="A51" s="20"/>
      <c r="B51" s="20" t="s">
        <v>1</v>
      </c>
      <c r="C51" s="20">
        <v>3491</v>
      </c>
      <c r="D51" s="20">
        <v>205</v>
      </c>
      <c r="E51" s="20">
        <v>306</v>
      </c>
      <c r="F51" s="20"/>
      <c r="G51" s="20">
        <v>546</v>
      </c>
      <c r="H51" s="20">
        <f>SUM(C51:G51)</f>
        <v>4548</v>
      </c>
    </row>
    <row r="52" ht="21" customHeight="1" spans="1:8">
      <c r="A52" s="20"/>
      <c r="B52" s="20" t="s">
        <v>69</v>
      </c>
      <c r="C52" s="20">
        <v>553</v>
      </c>
      <c r="D52" s="20">
        <v>221</v>
      </c>
      <c r="E52" s="20">
        <v>120</v>
      </c>
      <c r="F52" s="20">
        <v>-111</v>
      </c>
      <c r="G52" s="20">
        <v>138</v>
      </c>
      <c r="H52" s="20">
        <f>SUM(C52:G52)</f>
        <v>921</v>
      </c>
    </row>
    <row r="53" ht="21" customHeight="1" spans="1:8">
      <c r="A53" s="20"/>
      <c r="B53" s="20" t="s">
        <v>2</v>
      </c>
      <c r="C53" s="20">
        <v>727</v>
      </c>
      <c r="D53" s="20">
        <v>155</v>
      </c>
      <c r="E53" s="20"/>
      <c r="F53" s="20">
        <v>105</v>
      </c>
      <c r="G53" s="20">
        <v>119</v>
      </c>
      <c r="H53" s="20">
        <f>SUM(C53:G53)</f>
        <v>1106</v>
      </c>
    </row>
    <row r="54" ht="21" customHeight="1" spans="1:8">
      <c r="A54" s="20"/>
      <c r="B54" s="20" t="s">
        <v>70</v>
      </c>
      <c r="C54" s="20">
        <f>SUM(C51:C53)</f>
        <v>4771</v>
      </c>
      <c r="D54" s="20">
        <f>SUM(D51:D53)</f>
        <v>581</v>
      </c>
      <c r="E54" s="20">
        <f>SUM(E51:E53)</f>
        <v>426</v>
      </c>
      <c r="F54" s="20">
        <f>SUM(F51:F53)</f>
        <v>-6</v>
      </c>
      <c r="G54" s="20">
        <f>SUM(G51:G53)</f>
        <v>803</v>
      </c>
      <c r="H54" s="20">
        <f>SUM(C54:G54)</f>
        <v>6575</v>
      </c>
    </row>
  </sheetData>
  <mergeCells count="15">
    <mergeCell ref="A1:P1"/>
    <mergeCell ref="B2:I2"/>
    <mergeCell ref="J2:N2"/>
    <mergeCell ref="B3:E3"/>
    <mergeCell ref="F3:H3"/>
    <mergeCell ref="A3:A4"/>
    <mergeCell ref="A50:A54"/>
    <mergeCell ref="I3:I4"/>
    <mergeCell ref="J3:J4"/>
    <mergeCell ref="K3:K4"/>
    <mergeCell ref="L3:L4"/>
    <mergeCell ref="M3:M4"/>
    <mergeCell ref="N3:N4"/>
    <mergeCell ref="O3:O4"/>
    <mergeCell ref="P3:P4"/>
  </mergeCells>
  <pageMargins left="0.72" right="0.708661417322835" top="0.393700787401575" bottom="0.275590551181102" header="0.31496062992126" footer="0.1574803149606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B5" sqref="B5"/>
    </sheetView>
  </sheetViews>
  <sheetFormatPr defaultColWidth="8.87962962962963" defaultRowHeight="14.4" outlineLevelRow="4"/>
  <cols>
    <col min="1" max="10" width="10.75" style="1" customWidth="1"/>
    <col min="11" max="16384" width="8.87962962962963" style="1"/>
  </cols>
  <sheetData>
    <row r="1" ht="36.6" customHeight="1" spans="1:10">
      <c r="A1" s="2" t="s">
        <v>71</v>
      </c>
      <c r="B1" s="2" t="s">
        <v>72</v>
      </c>
      <c r="C1" s="2"/>
      <c r="D1" s="2"/>
      <c r="E1" s="2"/>
      <c r="F1" s="2"/>
      <c r="G1" s="2"/>
      <c r="H1" s="2"/>
      <c r="I1" s="2"/>
      <c r="J1" s="2"/>
    </row>
    <row r="2" ht="36.6" customHeight="1" spans="1:10">
      <c r="A2" s="2"/>
      <c r="B2" s="3" t="s">
        <v>1</v>
      </c>
      <c r="C2" s="4"/>
      <c r="D2" s="4"/>
      <c r="E2" s="4"/>
      <c r="F2" s="5"/>
      <c r="G2" s="4" t="s">
        <v>73</v>
      </c>
      <c r="H2" s="5"/>
      <c r="I2" s="2" t="s">
        <v>74</v>
      </c>
      <c r="J2" s="2" t="s">
        <v>75</v>
      </c>
    </row>
    <row r="3" ht="36.6" customHeight="1" spans="1:10">
      <c r="A3" s="2" t="s">
        <v>76</v>
      </c>
      <c r="B3" s="6">
        <v>3.26</v>
      </c>
      <c r="C3" s="6">
        <v>5.13</v>
      </c>
      <c r="D3" s="6">
        <v>6.13</v>
      </c>
      <c r="E3" s="6">
        <v>7.08</v>
      </c>
      <c r="F3" s="6">
        <v>9.11</v>
      </c>
      <c r="G3" s="6">
        <v>6.03</v>
      </c>
      <c r="H3" s="6">
        <v>7.08</v>
      </c>
      <c r="I3" s="7">
        <v>1.21</v>
      </c>
      <c r="J3" s="2"/>
    </row>
    <row r="4" ht="36.6" customHeight="1" spans="1:10">
      <c r="A4" s="2">
        <v>47710000</v>
      </c>
      <c r="B4" s="2">
        <v>8346400</v>
      </c>
      <c r="C4" s="2">
        <v>30000</v>
      </c>
      <c r="D4" s="2">
        <v>8459600</v>
      </c>
      <c r="E4" s="2">
        <v>140000</v>
      </c>
      <c r="F4" s="2">
        <v>6763040</v>
      </c>
      <c r="G4" s="2">
        <v>2195000</v>
      </c>
      <c r="H4" s="2">
        <v>2003990</v>
      </c>
      <c r="I4" s="8">
        <v>5530000</v>
      </c>
      <c r="J4" s="2">
        <f>A4-B4-C4-D4-E4-F4-G4-H4-I4</f>
        <v>14241970</v>
      </c>
    </row>
    <row r="5" spans="2:2">
      <c r="B5" s="1">
        <f>SUM(B4:F4)</f>
        <v>23739040</v>
      </c>
    </row>
  </sheetData>
  <mergeCells count="4">
    <mergeCell ref="B1:J1"/>
    <mergeCell ref="B2:F2"/>
    <mergeCell ref="G2:H2"/>
    <mergeCell ref="A1:A2"/>
  </mergeCells>
  <pageMargins left="0.708661417322835" right="0.708661417322835" top="1.34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李圆发</cp:lastModifiedBy>
  <dcterms:created xsi:type="dcterms:W3CDTF">2017-03-07T02:22:00Z</dcterms:created>
  <cp:lastPrinted>2019-09-11T08:02:00Z</cp:lastPrinted>
  <dcterms:modified xsi:type="dcterms:W3CDTF">2020-06-02T06:23:59Z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