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30" windowWidth="21180" windowHeight="8865"/>
  </bookViews>
  <sheets>
    <sheet name="人才津贴扩面 (3)" sheetId="8" r:id="rId1"/>
  </sheets>
  <definedNames>
    <definedName name="_xlnm._FilterDatabase" localSheetId="0" hidden="1">'人才津贴扩面 (3)'!$A$5:$L$100</definedName>
    <definedName name="_xlnm.Print_Area" localSheetId="0">'人才津贴扩面 (3)'!$A$1:$L$100</definedName>
    <definedName name="_xlnm.Print_Titles" localSheetId="0">'人才津贴扩面 (3)'!$3:$5</definedName>
  </definedNames>
  <calcPr calcId="145621"/>
</workbook>
</file>

<file path=xl/calcChain.xml><?xml version="1.0" encoding="utf-8"?>
<calcChain xmlns="http://schemas.openxmlformats.org/spreadsheetml/2006/main">
  <c r="J100" i="8" l="1"/>
  <c r="C100" i="8"/>
  <c r="J99" i="8"/>
  <c r="C99" i="8"/>
  <c r="C98" i="8" s="1"/>
  <c r="F98" i="8"/>
  <c r="E98" i="8"/>
  <c r="D98" i="8"/>
  <c r="J97" i="8"/>
  <c r="C97" i="8"/>
  <c r="J96" i="8"/>
  <c r="C96" i="8"/>
  <c r="J95" i="8"/>
  <c r="C95" i="8"/>
  <c r="J94" i="8"/>
  <c r="C94" i="8"/>
  <c r="J93" i="8"/>
  <c r="C93" i="8"/>
  <c r="J92" i="8"/>
  <c r="C92" i="8"/>
  <c r="J91" i="8"/>
  <c r="C91" i="8"/>
  <c r="J90" i="8"/>
  <c r="C90" i="8"/>
  <c r="F89" i="8"/>
  <c r="E89" i="8"/>
  <c r="D89" i="8"/>
  <c r="J88" i="8"/>
  <c r="C88" i="8"/>
  <c r="J87" i="8"/>
  <c r="C87" i="8"/>
  <c r="J86" i="8"/>
  <c r="C86" i="8"/>
  <c r="J85" i="8"/>
  <c r="C85" i="8"/>
  <c r="J84" i="8"/>
  <c r="C84" i="8"/>
  <c r="J83" i="8"/>
  <c r="C83" i="8"/>
  <c r="J82" i="8"/>
  <c r="C82" i="8"/>
  <c r="F81" i="8"/>
  <c r="E81" i="8"/>
  <c r="D81" i="8"/>
  <c r="J80" i="8"/>
  <c r="C80" i="8"/>
  <c r="J79" i="8"/>
  <c r="C79" i="8"/>
  <c r="J78" i="8"/>
  <c r="C78" i="8"/>
  <c r="J77" i="8"/>
  <c r="C77" i="8"/>
  <c r="J76" i="8"/>
  <c r="C76" i="8"/>
  <c r="J75" i="8"/>
  <c r="C75" i="8"/>
  <c r="F74" i="8"/>
  <c r="E74" i="8"/>
  <c r="D74" i="8"/>
  <c r="J73" i="8"/>
  <c r="C73" i="8"/>
  <c r="J72" i="8"/>
  <c r="C72" i="8"/>
  <c r="J71" i="8"/>
  <c r="C71" i="8"/>
  <c r="J70" i="8"/>
  <c r="C70" i="8"/>
  <c r="J69" i="8"/>
  <c r="C69" i="8"/>
  <c r="J68" i="8"/>
  <c r="C68" i="8"/>
  <c r="J67" i="8"/>
  <c r="C67" i="8"/>
  <c r="J66" i="8"/>
  <c r="C66" i="8"/>
  <c r="J65" i="8"/>
  <c r="C65" i="8"/>
  <c r="J64" i="8"/>
  <c r="C64" i="8"/>
  <c r="J63" i="8"/>
  <c r="C63" i="8"/>
  <c r="J62" i="8"/>
  <c r="C62" i="8"/>
  <c r="J61" i="8"/>
  <c r="C61" i="8"/>
  <c r="F60" i="8"/>
  <c r="E60" i="8"/>
  <c r="D60" i="8"/>
  <c r="J59" i="8"/>
  <c r="C59" i="8"/>
  <c r="J58" i="8"/>
  <c r="C58" i="8"/>
  <c r="J57" i="8"/>
  <c r="C57" i="8"/>
  <c r="J56" i="8"/>
  <c r="C56" i="8"/>
  <c r="J55" i="8"/>
  <c r="C55" i="8"/>
  <c r="J54" i="8"/>
  <c r="C54" i="8"/>
  <c r="J53" i="8"/>
  <c r="C53" i="8"/>
  <c r="J52" i="8"/>
  <c r="C52" i="8"/>
  <c r="J51" i="8"/>
  <c r="C51" i="8"/>
  <c r="J50" i="8"/>
  <c r="C50" i="8"/>
  <c r="F49" i="8"/>
  <c r="E49" i="8"/>
  <c r="D49" i="8"/>
  <c r="J48" i="8"/>
  <c r="C48" i="8"/>
  <c r="J47" i="8"/>
  <c r="C47" i="8"/>
  <c r="J46" i="8"/>
  <c r="C46" i="8"/>
  <c r="J45" i="8"/>
  <c r="C45" i="8"/>
  <c r="F44" i="8"/>
  <c r="E44" i="8"/>
  <c r="D44" i="8"/>
  <c r="J43" i="8"/>
  <c r="C43" i="8"/>
  <c r="J42" i="8"/>
  <c r="C42" i="8"/>
  <c r="J41" i="8"/>
  <c r="C41" i="8"/>
  <c r="J40" i="8"/>
  <c r="C40" i="8"/>
  <c r="J39" i="8"/>
  <c r="C39" i="8"/>
  <c r="J38" i="8"/>
  <c r="C38" i="8"/>
  <c r="J37" i="8"/>
  <c r="C37" i="8"/>
  <c r="J36" i="8"/>
  <c r="C36" i="8"/>
  <c r="J35" i="8"/>
  <c r="C35" i="8"/>
  <c r="J34" i="8"/>
  <c r="C34" i="8"/>
  <c r="J33" i="8"/>
  <c r="C33" i="8"/>
  <c r="J32" i="8"/>
  <c r="C32" i="8"/>
  <c r="F31" i="8"/>
  <c r="E31" i="8"/>
  <c r="D31" i="8"/>
  <c r="J30" i="8"/>
  <c r="C30" i="8"/>
  <c r="J29" i="8"/>
  <c r="C29" i="8"/>
  <c r="J28" i="8"/>
  <c r="C28" i="8"/>
  <c r="J27" i="8"/>
  <c r="C27" i="8"/>
  <c r="J26" i="8"/>
  <c r="C26" i="8"/>
  <c r="J25" i="8"/>
  <c r="C25" i="8"/>
  <c r="J24" i="8"/>
  <c r="C24" i="8"/>
  <c r="F23" i="8"/>
  <c r="E23" i="8"/>
  <c r="D23" i="8"/>
  <c r="J22" i="8"/>
  <c r="C22" i="8"/>
  <c r="J21" i="8"/>
  <c r="C21" i="8"/>
  <c r="J20" i="8"/>
  <c r="C20" i="8"/>
  <c r="J19" i="8"/>
  <c r="C19" i="8"/>
  <c r="J18" i="8"/>
  <c r="C18" i="8"/>
  <c r="J17" i="8"/>
  <c r="C17" i="8"/>
  <c r="J16" i="8"/>
  <c r="C16" i="8"/>
  <c r="J15" i="8"/>
  <c r="C15" i="8"/>
  <c r="F14" i="8"/>
  <c r="E14" i="8"/>
  <c r="D14" i="8"/>
  <c r="J13" i="8"/>
  <c r="C13" i="8"/>
  <c r="J12" i="8"/>
  <c r="C12" i="8"/>
  <c r="J11" i="8"/>
  <c r="C11" i="8"/>
  <c r="J10" i="8"/>
  <c r="C10" i="8"/>
  <c r="J9" i="8"/>
  <c r="C9" i="8"/>
  <c r="J8" i="8"/>
  <c r="C8" i="8"/>
  <c r="F7" i="8"/>
  <c r="E7" i="8"/>
  <c r="D7" i="8"/>
  <c r="C31" i="8" l="1"/>
  <c r="J98" i="8"/>
  <c r="C74" i="8"/>
  <c r="J81" i="8"/>
  <c r="J14" i="8"/>
  <c r="J60" i="8"/>
  <c r="J23" i="8"/>
  <c r="C89" i="8"/>
  <c r="C7" i="8"/>
  <c r="C49" i="8"/>
  <c r="J89" i="8"/>
  <c r="C14" i="8"/>
  <c r="C44" i="8"/>
  <c r="C60" i="8"/>
  <c r="C81" i="8"/>
  <c r="J7" i="8"/>
  <c r="J31" i="8"/>
  <c r="J44" i="8"/>
  <c r="C23" i="8"/>
  <c r="J49" i="8"/>
  <c r="J74" i="8"/>
</calcChain>
</file>

<file path=xl/sharedStrings.xml><?xml version="1.0" encoding="utf-8"?>
<sst xmlns="http://schemas.openxmlformats.org/spreadsheetml/2006/main" count="206" uniqueCount="115">
  <si>
    <t>岳麓区</t>
  </si>
  <si>
    <t>雨花区</t>
  </si>
  <si>
    <t>长沙县</t>
  </si>
  <si>
    <t>望城区</t>
  </si>
  <si>
    <t>浏阳市</t>
  </si>
  <si>
    <t>宁乡市</t>
  </si>
  <si>
    <t>高新区</t>
  </si>
  <si>
    <t>珠晖区</t>
  </si>
  <si>
    <t>蒸湘区</t>
  </si>
  <si>
    <t>雁峰区</t>
  </si>
  <si>
    <t>石鼓区</t>
  </si>
  <si>
    <t>南岳区</t>
  </si>
  <si>
    <t>衡阳县</t>
  </si>
  <si>
    <t>衡山县</t>
  </si>
  <si>
    <t>衡南县</t>
  </si>
  <si>
    <t>常宁市</t>
  </si>
  <si>
    <t>耒阳市</t>
  </si>
  <si>
    <t>芦淞区</t>
  </si>
  <si>
    <t>石峰区</t>
  </si>
  <si>
    <t>荷塘区</t>
  </si>
  <si>
    <t>天元区</t>
  </si>
  <si>
    <t>云龙示范区</t>
  </si>
  <si>
    <t>渌口区</t>
  </si>
  <si>
    <t>醴陵市</t>
  </si>
  <si>
    <t>湘潭县</t>
  </si>
  <si>
    <t>韶山市</t>
  </si>
  <si>
    <t>雨湖区</t>
  </si>
  <si>
    <t>岳塘区</t>
  </si>
  <si>
    <t>九华</t>
  </si>
  <si>
    <t>昭山示范区</t>
  </si>
  <si>
    <t>双清区</t>
  </si>
  <si>
    <t>大祥区</t>
  </si>
  <si>
    <t>北塔区</t>
  </si>
  <si>
    <t>邵东县</t>
  </si>
  <si>
    <t>岳阳县</t>
  </si>
  <si>
    <t>华容县</t>
  </si>
  <si>
    <t>临湘市</t>
  </si>
  <si>
    <t>汨罗市</t>
  </si>
  <si>
    <t>岳阳楼区</t>
  </si>
  <si>
    <t>云溪区</t>
  </si>
  <si>
    <t>君山区</t>
  </si>
  <si>
    <t>屈原管理区</t>
  </si>
  <si>
    <t>岳阳经济技术开发区</t>
  </si>
  <si>
    <t>武陵区</t>
  </si>
  <si>
    <t>鼎城区</t>
  </si>
  <si>
    <t>安乡县</t>
  </si>
  <si>
    <t>汉寿县</t>
  </si>
  <si>
    <t>桃源县</t>
  </si>
  <si>
    <t>澧县</t>
  </si>
  <si>
    <t>津市市</t>
  </si>
  <si>
    <t>临澧县</t>
  </si>
  <si>
    <t>桃花源</t>
  </si>
  <si>
    <t>经开区</t>
  </si>
  <si>
    <t>柳叶湖</t>
  </si>
  <si>
    <t>资阳区</t>
  </si>
  <si>
    <t>赫山区</t>
  </si>
  <si>
    <t>南县</t>
  </si>
  <si>
    <t>沅江市</t>
  </si>
  <si>
    <t>北湖区</t>
  </si>
  <si>
    <t>苏仙区</t>
  </si>
  <si>
    <t>资兴市</t>
  </si>
  <si>
    <t>桂阳县</t>
  </si>
  <si>
    <t>永兴县</t>
  </si>
  <si>
    <t>嘉禾县</t>
  </si>
  <si>
    <t>临武县</t>
  </si>
  <si>
    <t>冷水滩区</t>
  </si>
  <si>
    <t>零陵区</t>
  </si>
  <si>
    <t>东安县</t>
  </si>
  <si>
    <t>祁阳县</t>
  </si>
  <si>
    <t>蓝山县</t>
  </si>
  <si>
    <t>道县</t>
  </si>
  <si>
    <t>金洞管理区</t>
  </si>
  <si>
    <t>回龙圩管理区</t>
  </si>
  <si>
    <t>娄星区</t>
  </si>
  <si>
    <t>经济技术开发区</t>
  </si>
  <si>
    <t>长沙市</t>
  </si>
  <si>
    <t>衡阳市</t>
  </si>
  <si>
    <t>株洲市</t>
  </si>
  <si>
    <t>湘潭市</t>
  </si>
  <si>
    <t>邵阳市</t>
  </si>
  <si>
    <t>岳阳市</t>
  </si>
  <si>
    <t>常德市</t>
  </si>
  <si>
    <t>益阳市</t>
  </si>
  <si>
    <t>郴州市</t>
  </si>
  <si>
    <t>永州市</t>
  </si>
  <si>
    <t>娄底市</t>
  </si>
  <si>
    <t>一档</t>
  </si>
  <si>
    <t>二档</t>
  </si>
  <si>
    <t>三档</t>
  </si>
  <si>
    <t>附件</t>
    <phoneticPr fontId="5" type="noConversion"/>
  </si>
  <si>
    <t>2019年非贫困县乡村中小学教师人才津贴补助资金分配表</t>
    <phoneticPr fontId="5" type="noConversion"/>
  </si>
  <si>
    <t>市州</t>
    <phoneticPr fontId="5" type="noConversion"/>
  </si>
  <si>
    <t>县市区</t>
    <phoneticPr fontId="5" type="noConversion"/>
  </si>
  <si>
    <t>符合条件的教师人数</t>
    <phoneticPr fontId="8" type="noConversion"/>
  </si>
  <si>
    <t>分担比例</t>
    <phoneticPr fontId="8" type="noConversion"/>
  </si>
  <si>
    <t>此次下达资金（万元）</t>
    <phoneticPr fontId="8" type="noConversion"/>
  </si>
  <si>
    <t>小计</t>
    <phoneticPr fontId="8" type="noConversion"/>
  </si>
  <si>
    <t>自然村寨学校及教学点</t>
    <phoneticPr fontId="5" type="noConversion"/>
  </si>
  <si>
    <t>村委会所在地学校</t>
    <phoneticPr fontId="5" type="noConversion"/>
  </si>
  <si>
    <t>乡镇政府所在地（不含街道、城关镇）</t>
    <phoneticPr fontId="5" type="noConversion"/>
  </si>
  <si>
    <t>档次</t>
    <phoneticPr fontId="8" type="noConversion"/>
  </si>
  <si>
    <t>省级分担比例</t>
    <phoneticPr fontId="8" type="noConversion"/>
  </si>
  <si>
    <t>市县级分担比例</t>
    <phoneticPr fontId="8" type="noConversion"/>
  </si>
  <si>
    <t>小计</t>
    <phoneticPr fontId="5" type="noConversion"/>
  </si>
  <si>
    <t>省级</t>
    <phoneticPr fontId="8" type="noConversion"/>
  </si>
  <si>
    <t>市县</t>
    <phoneticPr fontId="8" type="noConversion"/>
  </si>
  <si>
    <t>合计</t>
    <phoneticPr fontId="5" type="noConversion"/>
  </si>
  <si>
    <t>攸县</t>
    <phoneticPr fontId="5" type="noConversion"/>
  </si>
  <si>
    <t>湘乡市</t>
    <phoneticPr fontId="5" type="noConversion"/>
  </si>
  <si>
    <t>衡东县</t>
    <phoneticPr fontId="5" type="noConversion"/>
  </si>
  <si>
    <t>湘阴县</t>
    <phoneticPr fontId="5" type="noConversion"/>
  </si>
  <si>
    <t>西洞庭管理区</t>
    <phoneticPr fontId="5" type="noConversion"/>
  </si>
  <si>
    <t>西湖管理区</t>
    <phoneticPr fontId="5" type="noConversion"/>
  </si>
  <si>
    <t>桃江县</t>
    <phoneticPr fontId="5" type="noConversion"/>
  </si>
  <si>
    <t>大通湖管理区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</si>
</sst>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0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黑体"/>
      <family val="3"/>
      <charset val="134"/>
    </font>
    <font>
      <sz val="10"/>
      <name val="宋体"/>
      <family val="3"/>
      <charset val="134"/>
    </font>
    <font>
      <sz val="11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sz val="18"/>
      <name val="方正小标宋_GBK"/>
      <family val="4"/>
      <charset val="134"/>
    </font>
    <font>
      <sz val="16"/>
      <name val="黑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 wrapText="1"/>
    </xf>
    <xf numFmtId="9" fontId="2" fillId="2" borderId="6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vertical="center"/>
    </xf>
    <xf numFmtId="9" fontId="10" fillId="0" borderId="6" xfId="2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1" fontId="9" fillId="2" borderId="6" xfId="0" applyNumberFormat="1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176" fontId="12" fillId="0" borderId="6" xfId="2" applyNumberFormat="1" applyFont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center" vertical="center" wrapText="1"/>
    </xf>
    <xf numFmtId="176" fontId="16" fillId="2" borderId="6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76" fontId="2" fillId="2" borderId="6" xfId="0" applyNumberFormat="1" applyFont="1" applyFill="1" applyBorder="1" applyAlignment="1">
      <alignment horizontal="center" vertical="center"/>
    </xf>
    <xf numFmtId="9" fontId="12" fillId="0" borderId="6" xfId="2" applyFont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9" fontId="9" fillId="2" borderId="6" xfId="2" applyFont="1" applyFill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18" fillId="0" borderId="6" xfId="1" applyFont="1" applyFill="1" applyBorder="1" applyAlignment="1">
      <alignment horizontal="center" vertical="center"/>
    </xf>
    <xf numFmtId="176" fontId="12" fillId="0" borderId="6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9" fontId="12" fillId="0" borderId="5" xfId="2" applyFont="1" applyBorder="1" applyAlignment="1">
      <alignment horizontal="center" vertical="center" wrapText="1"/>
    </xf>
    <xf numFmtId="9" fontId="12" fillId="0" borderId="10" xfId="2" applyFont="1" applyBorder="1" applyAlignment="1">
      <alignment horizontal="center" vertical="center" wrapText="1"/>
    </xf>
    <xf numFmtId="9" fontId="12" fillId="0" borderId="4" xfId="2" applyFont="1" applyBorder="1" applyAlignment="1">
      <alignment horizontal="center" vertical="center" wrapText="1"/>
    </xf>
    <xf numFmtId="9" fontId="12" fillId="0" borderId="11" xfId="2" applyFont="1" applyBorder="1" applyAlignment="1">
      <alignment horizontal="center" vertical="center" wrapText="1"/>
    </xf>
    <xf numFmtId="9" fontId="12" fillId="0" borderId="1" xfId="2" applyFont="1" applyBorder="1" applyAlignment="1">
      <alignment horizontal="center" vertical="center" wrapText="1"/>
    </xf>
    <xf numFmtId="9" fontId="12" fillId="0" borderId="12" xfId="2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3">
    <cellStyle name="百分比" xfId="2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00"/>
  <sheetViews>
    <sheetView tabSelected="1" workbookViewId="0">
      <pane xSplit="2" ySplit="6" topLeftCell="C82" activePane="bottomRight" state="frozen"/>
      <selection pane="topRight" activeCell="G1" sqref="G1"/>
      <selection pane="bottomLeft" activeCell="A7" sqref="A7"/>
      <selection pane="bottomRight" activeCell="O84" sqref="O84"/>
    </sheetView>
  </sheetViews>
  <sheetFormatPr defaultColWidth="9" defaultRowHeight="14.25"/>
  <cols>
    <col min="1" max="1" width="12.25" style="29" customWidth="1"/>
    <col min="2" max="2" width="12" style="3" customWidth="1"/>
    <col min="3" max="3" width="8.875" style="6" customWidth="1"/>
    <col min="4" max="4" width="7.5" style="29" customWidth="1"/>
    <col min="5" max="5" width="8.625" style="29" customWidth="1"/>
    <col min="6" max="6" width="9.25" style="29" customWidth="1"/>
    <col min="7" max="7" width="5.375" style="4" customWidth="1"/>
    <col min="8" max="8" width="5.25" style="6" customWidth="1"/>
    <col min="9" max="9" width="4.875" style="6" customWidth="1"/>
    <col min="10" max="10" width="10" style="7" customWidth="1"/>
    <col min="11" max="11" width="10.75" style="29" customWidth="1"/>
    <col min="12" max="16384" width="9" style="29"/>
  </cols>
  <sheetData>
    <row r="1" spans="1:13" ht="20.25">
      <c r="A1" s="21" t="s">
        <v>89</v>
      </c>
      <c r="D1" s="39"/>
      <c r="E1" s="39"/>
      <c r="F1" s="39"/>
      <c r="J1" s="40"/>
      <c r="K1" s="3"/>
      <c r="L1" s="3"/>
    </row>
    <row r="2" spans="1:13" ht="38.25" customHeight="1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3" ht="29.25" customHeight="1">
      <c r="A3" s="55" t="s">
        <v>91</v>
      </c>
      <c r="B3" s="55" t="s">
        <v>92</v>
      </c>
      <c r="C3" s="58" t="s">
        <v>93</v>
      </c>
      <c r="D3" s="59"/>
      <c r="E3" s="59"/>
      <c r="F3" s="60"/>
      <c r="G3" s="58" t="s">
        <v>94</v>
      </c>
      <c r="H3" s="59"/>
      <c r="I3" s="59"/>
      <c r="J3" s="58" t="s">
        <v>95</v>
      </c>
      <c r="K3" s="59"/>
      <c r="L3" s="60"/>
    </row>
    <row r="4" spans="1:13" ht="35.25" customHeight="1">
      <c r="A4" s="56"/>
      <c r="B4" s="56"/>
      <c r="C4" s="61"/>
      <c r="D4" s="62"/>
      <c r="E4" s="62"/>
      <c r="F4" s="63"/>
      <c r="G4" s="61"/>
      <c r="H4" s="62"/>
      <c r="I4" s="62"/>
      <c r="J4" s="61"/>
      <c r="K4" s="62"/>
      <c r="L4" s="63"/>
    </row>
    <row r="5" spans="1:13" s="24" customFormat="1" ht="71.25" customHeight="1">
      <c r="A5" s="57"/>
      <c r="B5" s="57"/>
      <c r="C5" s="27" t="s">
        <v>96</v>
      </c>
      <c r="D5" s="22" t="s">
        <v>97</v>
      </c>
      <c r="E5" s="22" t="s">
        <v>98</v>
      </c>
      <c r="F5" s="22" t="s">
        <v>99</v>
      </c>
      <c r="G5" s="11" t="s">
        <v>100</v>
      </c>
      <c r="H5" s="27" t="s">
        <v>101</v>
      </c>
      <c r="I5" s="27" t="s">
        <v>102</v>
      </c>
      <c r="J5" s="23" t="s">
        <v>103</v>
      </c>
      <c r="K5" s="38" t="s">
        <v>104</v>
      </c>
      <c r="L5" s="12" t="s">
        <v>105</v>
      </c>
    </row>
    <row r="6" spans="1:13" s="9" customFormat="1" ht="19.5" customHeight="1">
      <c r="A6" s="46" t="s">
        <v>106</v>
      </c>
      <c r="B6" s="47"/>
      <c r="C6" s="10">
        <v>142611</v>
      </c>
      <c r="D6" s="10">
        <v>15348</v>
      </c>
      <c r="E6" s="10">
        <v>36072</v>
      </c>
      <c r="F6" s="10">
        <v>91191</v>
      </c>
      <c r="G6" s="14"/>
      <c r="H6" s="8"/>
      <c r="I6" s="8"/>
      <c r="J6" s="10">
        <v>11642</v>
      </c>
      <c r="K6" s="10">
        <v>7474</v>
      </c>
      <c r="L6" s="10">
        <v>4168</v>
      </c>
      <c r="M6" s="28"/>
    </row>
    <row r="7" spans="1:13" s="9" customFormat="1" ht="19.5" customHeight="1">
      <c r="A7" s="48" t="s">
        <v>75</v>
      </c>
      <c r="B7" s="31" t="s">
        <v>103</v>
      </c>
      <c r="C7" s="10">
        <f>SUM(C8:C13)</f>
        <v>17099</v>
      </c>
      <c r="D7" s="10">
        <f t="shared" ref="D7:F7" si="0">SUM(D8:D13)</f>
        <v>2336</v>
      </c>
      <c r="E7" s="10">
        <f t="shared" si="0"/>
        <v>6790</v>
      </c>
      <c r="F7" s="10">
        <f t="shared" si="0"/>
        <v>7973</v>
      </c>
      <c r="G7" s="14"/>
      <c r="H7" s="8"/>
      <c r="I7" s="8"/>
      <c r="J7" s="10">
        <f t="shared" ref="J7" si="1">SUM(J8:J13)</f>
        <v>1574</v>
      </c>
      <c r="K7" s="10">
        <v>798</v>
      </c>
      <c r="L7" s="10">
        <v>776</v>
      </c>
      <c r="M7" s="28"/>
    </row>
    <row r="8" spans="1:13" ht="20.100000000000001" customHeight="1">
      <c r="A8" s="48"/>
      <c r="B8" s="16" t="s">
        <v>0</v>
      </c>
      <c r="C8" s="25">
        <f t="shared" ref="C8:C41" si="2">SUM(D8:F8)</f>
        <v>246</v>
      </c>
      <c r="D8" s="25"/>
      <c r="E8" s="25">
        <v>118</v>
      </c>
      <c r="F8" s="25">
        <v>128</v>
      </c>
      <c r="G8" s="2" t="s">
        <v>86</v>
      </c>
      <c r="H8" s="5">
        <v>0.2</v>
      </c>
      <c r="I8" s="5">
        <v>0.8</v>
      </c>
      <c r="J8" s="26">
        <f t="shared" ref="J8:J13" si="3">ROUND((D8*300+E8*300+F8*150)*4/10000,0)</f>
        <v>22</v>
      </c>
      <c r="K8" s="41">
        <v>4</v>
      </c>
      <c r="L8" s="26">
        <v>18</v>
      </c>
    </row>
    <row r="9" spans="1:13" ht="20.100000000000001" customHeight="1">
      <c r="A9" s="48"/>
      <c r="B9" s="16" t="s">
        <v>1</v>
      </c>
      <c r="C9" s="25">
        <f t="shared" si="2"/>
        <v>250</v>
      </c>
      <c r="D9" s="25"/>
      <c r="E9" s="25">
        <v>128</v>
      </c>
      <c r="F9" s="25">
        <v>122</v>
      </c>
      <c r="G9" s="2" t="s">
        <v>86</v>
      </c>
      <c r="H9" s="5">
        <v>0.2</v>
      </c>
      <c r="I9" s="5">
        <v>0.8</v>
      </c>
      <c r="J9" s="26">
        <f t="shared" si="3"/>
        <v>23</v>
      </c>
      <c r="K9" s="41">
        <v>5</v>
      </c>
      <c r="L9" s="26">
        <v>18</v>
      </c>
    </row>
    <row r="10" spans="1:13" ht="20.100000000000001" customHeight="1">
      <c r="A10" s="48"/>
      <c r="B10" s="16" t="s">
        <v>2</v>
      </c>
      <c r="C10" s="25">
        <f t="shared" si="2"/>
        <v>2542</v>
      </c>
      <c r="D10" s="25">
        <v>18</v>
      </c>
      <c r="E10" s="25">
        <v>923</v>
      </c>
      <c r="F10" s="25">
        <v>1601</v>
      </c>
      <c r="G10" s="2" t="s">
        <v>86</v>
      </c>
      <c r="H10" s="5">
        <v>0.2</v>
      </c>
      <c r="I10" s="5">
        <v>0.8</v>
      </c>
      <c r="J10" s="26">
        <f t="shared" si="3"/>
        <v>209</v>
      </c>
      <c r="K10" s="41">
        <v>42</v>
      </c>
      <c r="L10" s="26">
        <v>167</v>
      </c>
    </row>
    <row r="11" spans="1:13" ht="20.100000000000001" customHeight="1">
      <c r="A11" s="48"/>
      <c r="B11" s="16" t="s">
        <v>3</v>
      </c>
      <c r="C11" s="25">
        <f t="shared" si="2"/>
        <v>1052</v>
      </c>
      <c r="D11" s="25">
        <v>296</v>
      </c>
      <c r="E11" s="25">
        <v>501</v>
      </c>
      <c r="F11" s="25">
        <v>255</v>
      </c>
      <c r="G11" s="2" t="s">
        <v>86</v>
      </c>
      <c r="H11" s="5">
        <v>0.2</v>
      </c>
      <c r="I11" s="5">
        <v>0.8</v>
      </c>
      <c r="J11" s="26">
        <f t="shared" si="3"/>
        <v>111</v>
      </c>
      <c r="K11" s="41">
        <v>22</v>
      </c>
      <c r="L11" s="26">
        <v>89</v>
      </c>
    </row>
    <row r="12" spans="1:13" ht="20.100000000000001" customHeight="1">
      <c r="A12" s="48"/>
      <c r="B12" s="16" t="s">
        <v>4</v>
      </c>
      <c r="C12" s="25">
        <f t="shared" si="2"/>
        <v>6983</v>
      </c>
      <c r="D12" s="25">
        <v>388</v>
      </c>
      <c r="E12" s="25">
        <v>2867</v>
      </c>
      <c r="F12" s="25">
        <v>3728</v>
      </c>
      <c r="G12" s="2" t="s">
        <v>86</v>
      </c>
      <c r="H12" s="5">
        <v>0.6</v>
      </c>
      <c r="I12" s="5">
        <v>0.4</v>
      </c>
      <c r="J12" s="26">
        <f t="shared" si="3"/>
        <v>614</v>
      </c>
      <c r="K12" s="41">
        <v>369</v>
      </c>
      <c r="L12" s="26">
        <v>245</v>
      </c>
    </row>
    <row r="13" spans="1:13" ht="20.100000000000001" customHeight="1">
      <c r="A13" s="48"/>
      <c r="B13" s="16" t="s">
        <v>5</v>
      </c>
      <c r="C13" s="25">
        <f t="shared" si="2"/>
        <v>6026</v>
      </c>
      <c r="D13" s="25">
        <v>1634</v>
      </c>
      <c r="E13" s="25">
        <v>2253</v>
      </c>
      <c r="F13" s="25">
        <v>2139</v>
      </c>
      <c r="G13" s="2" t="s">
        <v>86</v>
      </c>
      <c r="H13" s="5">
        <v>0.6</v>
      </c>
      <c r="I13" s="5">
        <v>0.4</v>
      </c>
      <c r="J13" s="26">
        <f t="shared" si="3"/>
        <v>595</v>
      </c>
      <c r="K13" s="41">
        <v>356</v>
      </c>
      <c r="L13" s="26">
        <v>239</v>
      </c>
    </row>
    <row r="14" spans="1:13" s="30" customFormat="1" ht="20.100000000000001" customHeight="1">
      <c r="A14" s="49" t="s">
        <v>77</v>
      </c>
      <c r="B14" s="32" t="s">
        <v>103</v>
      </c>
      <c r="C14" s="10">
        <f>SUM(C15:C22)</f>
        <v>8979</v>
      </c>
      <c r="D14" s="10">
        <f t="shared" ref="D14:F14" si="4">SUM(D15:D22)</f>
        <v>530</v>
      </c>
      <c r="E14" s="10">
        <f t="shared" si="4"/>
        <v>3046</v>
      </c>
      <c r="F14" s="10">
        <f t="shared" si="4"/>
        <v>5403</v>
      </c>
      <c r="G14" s="13"/>
      <c r="H14" s="33"/>
      <c r="I14" s="33"/>
      <c r="J14" s="10">
        <f t="shared" ref="J14" si="5">SUM(J15:J22)</f>
        <v>753</v>
      </c>
      <c r="K14" s="10">
        <v>457</v>
      </c>
      <c r="L14" s="10">
        <v>296</v>
      </c>
    </row>
    <row r="15" spans="1:13" ht="20.100000000000001" customHeight="1">
      <c r="A15" s="50"/>
      <c r="B15" s="16" t="s">
        <v>17</v>
      </c>
      <c r="C15" s="25">
        <f t="shared" si="2"/>
        <v>248</v>
      </c>
      <c r="D15" s="25">
        <v>0</v>
      </c>
      <c r="E15" s="25">
        <v>156</v>
      </c>
      <c r="F15" s="25">
        <v>92</v>
      </c>
      <c r="G15" s="2" t="s">
        <v>86</v>
      </c>
      <c r="H15" s="5">
        <v>0.25</v>
      </c>
      <c r="I15" s="5">
        <v>0.75</v>
      </c>
      <c r="J15" s="26">
        <f t="shared" ref="J15:J22" si="6">ROUND((D15*300+E15*300+F15*150)*4/10000,0)</f>
        <v>24</v>
      </c>
      <c r="K15" s="41">
        <v>6</v>
      </c>
      <c r="L15" s="26">
        <v>18</v>
      </c>
    </row>
    <row r="16" spans="1:13" ht="20.100000000000001" customHeight="1">
      <c r="A16" s="50"/>
      <c r="B16" s="1" t="s">
        <v>18</v>
      </c>
      <c r="C16" s="25">
        <f t="shared" si="2"/>
        <v>0</v>
      </c>
      <c r="D16" s="25"/>
      <c r="E16" s="25"/>
      <c r="F16" s="25"/>
      <c r="G16" s="2" t="s">
        <v>86</v>
      </c>
      <c r="H16" s="5">
        <v>0.25</v>
      </c>
      <c r="I16" s="5">
        <v>0.75</v>
      </c>
      <c r="J16" s="26">
        <f t="shared" si="6"/>
        <v>0</v>
      </c>
      <c r="K16" s="41">
        <v>0</v>
      </c>
      <c r="L16" s="26">
        <v>0</v>
      </c>
    </row>
    <row r="17" spans="1:12" ht="20.100000000000001" customHeight="1">
      <c r="A17" s="50"/>
      <c r="B17" s="1" t="s">
        <v>19</v>
      </c>
      <c r="C17" s="25">
        <f t="shared" si="2"/>
        <v>126</v>
      </c>
      <c r="D17" s="25"/>
      <c r="E17" s="25"/>
      <c r="F17" s="25">
        <v>126</v>
      </c>
      <c r="G17" s="2" t="s">
        <v>86</v>
      </c>
      <c r="H17" s="5">
        <v>0.25</v>
      </c>
      <c r="I17" s="5">
        <v>0.75</v>
      </c>
      <c r="J17" s="26">
        <f t="shared" si="6"/>
        <v>8</v>
      </c>
      <c r="K17" s="41">
        <v>2</v>
      </c>
      <c r="L17" s="26">
        <v>6</v>
      </c>
    </row>
    <row r="18" spans="1:12" ht="20.100000000000001" customHeight="1">
      <c r="A18" s="50"/>
      <c r="B18" s="1" t="s">
        <v>20</v>
      </c>
      <c r="C18" s="25">
        <f t="shared" si="2"/>
        <v>338</v>
      </c>
      <c r="D18" s="25"/>
      <c r="E18" s="25">
        <v>250</v>
      </c>
      <c r="F18" s="25">
        <v>88</v>
      </c>
      <c r="G18" s="2" t="s">
        <v>86</v>
      </c>
      <c r="H18" s="5">
        <v>0.25</v>
      </c>
      <c r="I18" s="5">
        <v>0.75</v>
      </c>
      <c r="J18" s="26">
        <f t="shared" si="6"/>
        <v>35</v>
      </c>
      <c r="K18" s="41">
        <v>9</v>
      </c>
      <c r="L18" s="26">
        <v>26</v>
      </c>
    </row>
    <row r="19" spans="1:12" ht="20.100000000000001" customHeight="1">
      <c r="A19" s="50"/>
      <c r="B19" s="1" t="s">
        <v>21</v>
      </c>
      <c r="C19" s="25">
        <f t="shared" si="2"/>
        <v>189</v>
      </c>
      <c r="D19" s="25"/>
      <c r="E19" s="25">
        <v>89</v>
      </c>
      <c r="F19" s="25">
        <v>100</v>
      </c>
      <c r="G19" s="2" t="s">
        <v>86</v>
      </c>
      <c r="H19" s="5">
        <v>0.25</v>
      </c>
      <c r="I19" s="5">
        <v>0.75</v>
      </c>
      <c r="J19" s="26">
        <f t="shared" si="6"/>
        <v>17</v>
      </c>
      <c r="K19" s="41">
        <v>4</v>
      </c>
      <c r="L19" s="26">
        <v>13</v>
      </c>
    </row>
    <row r="20" spans="1:12" ht="20.100000000000001" customHeight="1">
      <c r="A20" s="50"/>
      <c r="B20" s="1" t="s">
        <v>22</v>
      </c>
      <c r="C20" s="25">
        <f t="shared" si="2"/>
        <v>1507</v>
      </c>
      <c r="D20" s="25">
        <v>0</v>
      </c>
      <c r="E20" s="25">
        <v>0</v>
      </c>
      <c r="F20" s="25">
        <v>1507</v>
      </c>
      <c r="G20" s="42" t="s">
        <v>86</v>
      </c>
      <c r="H20" s="5">
        <v>0.65</v>
      </c>
      <c r="I20" s="5">
        <v>0.35</v>
      </c>
      <c r="J20" s="26">
        <f t="shared" si="6"/>
        <v>90</v>
      </c>
      <c r="K20" s="41">
        <v>59</v>
      </c>
      <c r="L20" s="26">
        <v>31</v>
      </c>
    </row>
    <row r="21" spans="1:12" ht="20.100000000000001" customHeight="1">
      <c r="A21" s="50"/>
      <c r="B21" s="1" t="s">
        <v>23</v>
      </c>
      <c r="C21" s="25">
        <f t="shared" si="2"/>
        <v>3415</v>
      </c>
      <c r="D21" s="25">
        <v>205</v>
      </c>
      <c r="E21" s="25">
        <v>1652</v>
      </c>
      <c r="F21" s="25">
        <v>1558</v>
      </c>
      <c r="G21" s="2" t="s">
        <v>86</v>
      </c>
      <c r="H21" s="5">
        <v>0.65</v>
      </c>
      <c r="I21" s="5">
        <v>0.35</v>
      </c>
      <c r="J21" s="26">
        <f t="shared" si="6"/>
        <v>316</v>
      </c>
      <c r="K21" s="41">
        <v>206</v>
      </c>
      <c r="L21" s="26">
        <v>110</v>
      </c>
    </row>
    <row r="22" spans="1:12" ht="20.100000000000001" customHeight="1">
      <c r="A22" s="51"/>
      <c r="B22" s="1" t="s">
        <v>107</v>
      </c>
      <c r="C22" s="25">
        <f t="shared" si="2"/>
        <v>3156</v>
      </c>
      <c r="D22" s="25">
        <v>325</v>
      </c>
      <c r="E22" s="25">
        <v>899</v>
      </c>
      <c r="F22" s="25">
        <v>1932</v>
      </c>
      <c r="G22" s="2" t="s">
        <v>86</v>
      </c>
      <c r="H22" s="5">
        <v>0.65</v>
      </c>
      <c r="I22" s="5">
        <v>0.35</v>
      </c>
      <c r="J22" s="26">
        <f t="shared" si="6"/>
        <v>263</v>
      </c>
      <c r="K22" s="41">
        <v>171</v>
      </c>
      <c r="L22" s="26">
        <v>92</v>
      </c>
    </row>
    <row r="23" spans="1:12" s="30" customFormat="1" ht="20.100000000000001" customHeight="1">
      <c r="A23" s="49" t="s">
        <v>78</v>
      </c>
      <c r="B23" s="31" t="s">
        <v>103</v>
      </c>
      <c r="C23" s="10">
        <f>SUM(C24:C30)</f>
        <v>8103</v>
      </c>
      <c r="D23" s="10">
        <f t="shared" ref="D23:F23" si="7">SUM(D24:D30)</f>
        <v>3962</v>
      </c>
      <c r="E23" s="10">
        <f t="shared" si="7"/>
        <v>1086</v>
      </c>
      <c r="F23" s="10">
        <f t="shared" si="7"/>
        <v>3055</v>
      </c>
      <c r="G23" s="13"/>
      <c r="H23" s="33"/>
      <c r="I23" s="33"/>
      <c r="J23" s="10">
        <f t="shared" ref="J23" si="8">SUM(J24:J30)</f>
        <v>788</v>
      </c>
      <c r="K23" s="10">
        <v>522</v>
      </c>
      <c r="L23" s="10">
        <v>266</v>
      </c>
    </row>
    <row r="24" spans="1:12" ht="20.100000000000001" customHeight="1">
      <c r="A24" s="50"/>
      <c r="B24" s="16" t="s">
        <v>24</v>
      </c>
      <c r="C24" s="25">
        <f t="shared" si="2"/>
        <v>3183</v>
      </c>
      <c r="D24" s="25">
        <v>596</v>
      </c>
      <c r="E24" s="25">
        <v>636</v>
      </c>
      <c r="F24" s="25">
        <v>1951</v>
      </c>
      <c r="G24" s="2" t="s">
        <v>87</v>
      </c>
      <c r="H24" s="5">
        <v>0.7</v>
      </c>
      <c r="I24" s="5">
        <v>0.3</v>
      </c>
      <c r="J24" s="26">
        <f t="shared" ref="J24:J30" si="9">ROUND((D24*300+E24*300+F24*150)*4/10000,0)</f>
        <v>265</v>
      </c>
      <c r="K24" s="41">
        <v>185</v>
      </c>
      <c r="L24" s="26">
        <v>80</v>
      </c>
    </row>
    <row r="25" spans="1:12" ht="20.100000000000001" customHeight="1">
      <c r="A25" s="50"/>
      <c r="B25" s="17" t="s">
        <v>108</v>
      </c>
      <c r="C25" s="25">
        <f t="shared" si="2"/>
        <v>3486</v>
      </c>
      <c r="D25" s="25">
        <v>2769</v>
      </c>
      <c r="E25" s="25">
        <v>115</v>
      </c>
      <c r="F25" s="25">
        <v>602</v>
      </c>
      <c r="G25" s="2" t="s">
        <v>87</v>
      </c>
      <c r="H25" s="5">
        <v>0.7</v>
      </c>
      <c r="I25" s="5">
        <v>0.3</v>
      </c>
      <c r="J25" s="26">
        <f t="shared" si="9"/>
        <v>382</v>
      </c>
      <c r="K25" s="41">
        <v>268</v>
      </c>
      <c r="L25" s="26">
        <v>114</v>
      </c>
    </row>
    <row r="26" spans="1:12" ht="20.100000000000001" customHeight="1">
      <c r="A26" s="50"/>
      <c r="B26" s="16" t="s">
        <v>25</v>
      </c>
      <c r="C26" s="25">
        <f t="shared" si="2"/>
        <v>396</v>
      </c>
      <c r="D26" s="25">
        <v>108</v>
      </c>
      <c r="E26" s="25">
        <v>218</v>
      </c>
      <c r="F26" s="25">
        <v>70</v>
      </c>
      <c r="G26" s="2" t="s">
        <v>87</v>
      </c>
      <c r="H26" s="5">
        <v>0.7</v>
      </c>
      <c r="I26" s="5">
        <v>0.3</v>
      </c>
      <c r="J26" s="26">
        <f t="shared" si="9"/>
        <v>43</v>
      </c>
      <c r="K26" s="41">
        <v>30</v>
      </c>
      <c r="L26" s="26">
        <v>13</v>
      </c>
    </row>
    <row r="27" spans="1:12" ht="20.100000000000001" customHeight="1">
      <c r="A27" s="50"/>
      <c r="B27" s="16" t="s">
        <v>26</v>
      </c>
      <c r="C27" s="25">
        <f t="shared" si="2"/>
        <v>718</v>
      </c>
      <c r="D27" s="25">
        <v>489</v>
      </c>
      <c r="E27" s="25">
        <v>0</v>
      </c>
      <c r="F27" s="25">
        <v>229</v>
      </c>
      <c r="G27" s="2" t="s">
        <v>87</v>
      </c>
      <c r="H27" s="5">
        <v>0.4</v>
      </c>
      <c r="I27" s="5">
        <v>0.6</v>
      </c>
      <c r="J27" s="26">
        <f t="shared" si="9"/>
        <v>72</v>
      </c>
      <c r="K27" s="41">
        <v>29</v>
      </c>
      <c r="L27" s="26">
        <v>43</v>
      </c>
    </row>
    <row r="28" spans="1:12" ht="20.100000000000001" customHeight="1">
      <c r="A28" s="50"/>
      <c r="B28" s="16" t="s">
        <v>27</v>
      </c>
      <c r="C28" s="25">
        <f t="shared" si="2"/>
        <v>88</v>
      </c>
      <c r="D28" s="25">
        <v>0</v>
      </c>
      <c r="E28" s="25">
        <v>72</v>
      </c>
      <c r="F28" s="25">
        <v>16</v>
      </c>
      <c r="G28" s="2" t="s">
        <v>87</v>
      </c>
      <c r="H28" s="5">
        <v>0.4</v>
      </c>
      <c r="I28" s="5">
        <v>0.6</v>
      </c>
      <c r="J28" s="26">
        <f t="shared" si="9"/>
        <v>10</v>
      </c>
      <c r="K28" s="41">
        <v>4</v>
      </c>
      <c r="L28" s="26">
        <v>6</v>
      </c>
    </row>
    <row r="29" spans="1:12" ht="20.100000000000001" customHeight="1">
      <c r="A29" s="50"/>
      <c r="B29" s="16" t="s">
        <v>28</v>
      </c>
      <c r="C29" s="25">
        <f t="shared" si="2"/>
        <v>45</v>
      </c>
      <c r="D29" s="25">
        <v>0</v>
      </c>
      <c r="E29" s="25">
        <v>45</v>
      </c>
      <c r="F29" s="25">
        <v>0</v>
      </c>
      <c r="G29" s="42" t="s">
        <v>87</v>
      </c>
      <c r="H29" s="5">
        <v>0.4</v>
      </c>
      <c r="I29" s="5">
        <v>0.6</v>
      </c>
      <c r="J29" s="26">
        <f t="shared" si="9"/>
        <v>5</v>
      </c>
      <c r="K29" s="41">
        <v>2</v>
      </c>
      <c r="L29" s="26">
        <v>3</v>
      </c>
    </row>
    <row r="30" spans="1:12" ht="38.25" customHeight="1">
      <c r="A30" s="51"/>
      <c r="B30" s="16" t="s">
        <v>29</v>
      </c>
      <c r="C30" s="25">
        <f t="shared" si="2"/>
        <v>187</v>
      </c>
      <c r="D30" s="25">
        <v>0</v>
      </c>
      <c r="E30" s="25">
        <v>0</v>
      </c>
      <c r="F30" s="25">
        <v>187</v>
      </c>
      <c r="G30" s="42" t="s">
        <v>87</v>
      </c>
      <c r="H30" s="5">
        <v>0.4</v>
      </c>
      <c r="I30" s="5">
        <v>0.6</v>
      </c>
      <c r="J30" s="26">
        <f t="shared" si="9"/>
        <v>11</v>
      </c>
      <c r="K30" s="41">
        <v>4</v>
      </c>
      <c r="L30" s="26">
        <v>7</v>
      </c>
    </row>
    <row r="31" spans="1:12" s="30" customFormat="1" ht="28.5" customHeight="1">
      <c r="A31" s="49" t="s">
        <v>76</v>
      </c>
      <c r="B31" s="32" t="s">
        <v>103</v>
      </c>
      <c r="C31" s="10">
        <f>SUM(C32:C43)</f>
        <v>27804</v>
      </c>
      <c r="D31" s="10">
        <f t="shared" ref="D31:F31" si="10">SUM(D32:D43)</f>
        <v>2618</v>
      </c>
      <c r="E31" s="10">
        <f t="shared" si="10"/>
        <v>8281</v>
      </c>
      <c r="F31" s="10">
        <f t="shared" si="10"/>
        <v>16905</v>
      </c>
      <c r="G31" s="34"/>
      <c r="H31" s="33"/>
      <c r="I31" s="33"/>
      <c r="J31" s="10">
        <f t="shared" ref="J31" si="11">SUM(J32:J43)</f>
        <v>2322</v>
      </c>
      <c r="K31" s="10">
        <v>1661</v>
      </c>
      <c r="L31" s="10">
        <v>661</v>
      </c>
    </row>
    <row r="32" spans="1:12" ht="20.100000000000001" customHeight="1">
      <c r="A32" s="50"/>
      <c r="B32" s="1" t="s">
        <v>6</v>
      </c>
      <c r="C32" s="25">
        <f t="shared" si="2"/>
        <v>0</v>
      </c>
      <c r="D32" s="25">
        <v>0</v>
      </c>
      <c r="E32" s="25">
        <v>0</v>
      </c>
      <c r="F32" s="25">
        <v>0</v>
      </c>
      <c r="G32" s="42" t="s">
        <v>87</v>
      </c>
      <c r="H32" s="5">
        <v>0.4</v>
      </c>
      <c r="I32" s="5">
        <v>0.6</v>
      </c>
      <c r="J32" s="26">
        <f t="shared" ref="J32:J43" si="12">ROUND((D32*300+E32*300+F32*150)*4/10000,0)</f>
        <v>0</v>
      </c>
      <c r="K32" s="41">
        <v>0</v>
      </c>
      <c r="L32" s="26">
        <v>0</v>
      </c>
    </row>
    <row r="33" spans="1:12" ht="20.100000000000001" customHeight="1">
      <c r="A33" s="50"/>
      <c r="B33" s="1" t="s">
        <v>7</v>
      </c>
      <c r="C33" s="25">
        <f t="shared" si="2"/>
        <v>599</v>
      </c>
      <c r="D33" s="25">
        <v>22</v>
      </c>
      <c r="E33" s="25">
        <v>245</v>
      </c>
      <c r="F33" s="25">
        <v>332</v>
      </c>
      <c r="G33" s="2" t="s">
        <v>87</v>
      </c>
      <c r="H33" s="5">
        <v>0.4</v>
      </c>
      <c r="I33" s="5">
        <v>0.6</v>
      </c>
      <c r="J33" s="26">
        <f t="shared" si="12"/>
        <v>52</v>
      </c>
      <c r="K33" s="41">
        <v>21</v>
      </c>
      <c r="L33" s="26">
        <v>31</v>
      </c>
    </row>
    <row r="34" spans="1:12" ht="20.100000000000001" customHeight="1">
      <c r="A34" s="50"/>
      <c r="B34" s="1" t="s">
        <v>8</v>
      </c>
      <c r="C34" s="25">
        <f t="shared" si="2"/>
        <v>260</v>
      </c>
      <c r="D34" s="25">
        <v>194</v>
      </c>
      <c r="E34" s="25">
        <v>10</v>
      </c>
      <c r="F34" s="25">
        <v>56</v>
      </c>
      <c r="G34" s="2" t="s">
        <v>87</v>
      </c>
      <c r="H34" s="5">
        <v>0.4</v>
      </c>
      <c r="I34" s="5">
        <v>0.6</v>
      </c>
      <c r="J34" s="26">
        <f t="shared" si="12"/>
        <v>28</v>
      </c>
      <c r="K34" s="41">
        <v>11</v>
      </c>
      <c r="L34" s="26">
        <v>17</v>
      </c>
    </row>
    <row r="35" spans="1:12" ht="20.100000000000001" customHeight="1">
      <c r="A35" s="50"/>
      <c r="B35" s="1" t="s">
        <v>9</v>
      </c>
      <c r="C35" s="25">
        <f t="shared" si="2"/>
        <v>98</v>
      </c>
      <c r="D35" s="25">
        <v>66</v>
      </c>
      <c r="E35" s="25">
        <v>9</v>
      </c>
      <c r="F35" s="25">
        <v>23</v>
      </c>
      <c r="G35" s="2" t="s">
        <v>87</v>
      </c>
      <c r="H35" s="5">
        <v>0.4</v>
      </c>
      <c r="I35" s="5">
        <v>0.6</v>
      </c>
      <c r="J35" s="26">
        <f t="shared" si="12"/>
        <v>10</v>
      </c>
      <c r="K35" s="41">
        <v>4</v>
      </c>
      <c r="L35" s="26">
        <v>6</v>
      </c>
    </row>
    <row r="36" spans="1:12" ht="20.100000000000001" customHeight="1">
      <c r="A36" s="50"/>
      <c r="B36" s="1" t="s">
        <v>10</v>
      </c>
      <c r="C36" s="25">
        <f t="shared" si="2"/>
        <v>282</v>
      </c>
      <c r="D36" s="25">
        <v>86</v>
      </c>
      <c r="E36" s="25">
        <v>92</v>
      </c>
      <c r="F36" s="25">
        <v>104</v>
      </c>
      <c r="G36" s="2" t="s">
        <v>87</v>
      </c>
      <c r="H36" s="5">
        <v>0.4</v>
      </c>
      <c r="I36" s="5">
        <v>0.6</v>
      </c>
      <c r="J36" s="26">
        <f t="shared" si="12"/>
        <v>28</v>
      </c>
      <c r="K36" s="41">
        <v>11</v>
      </c>
      <c r="L36" s="26">
        <v>17</v>
      </c>
    </row>
    <row r="37" spans="1:12" ht="20.100000000000001" customHeight="1">
      <c r="A37" s="50"/>
      <c r="B37" s="1" t="s">
        <v>11</v>
      </c>
      <c r="C37" s="25">
        <f t="shared" si="2"/>
        <v>70</v>
      </c>
      <c r="D37" s="25">
        <v>17</v>
      </c>
      <c r="E37" s="25">
        <v>28</v>
      </c>
      <c r="F37" s="25">
        <v>25</v>
      </c>
      <c r="G37" s="2" t="s">
        <v>87</v>
      </c>
      <c r="H37" s="5">
        <v>0.4</v>
      </c>
      <c r="I37" s="5">
        <v>0.6</v>
      </c>
      <c r="J37" s="26">
        <f t="shared" si="12"/>
        <v>7</v>
      </c>
      <c r="K37" s="41">
        <v>3</v>
      </c>
      <c r="L37" s="26">
        <v>4</v>
      </c>
    </row>
    <row r="38" spans="1:12" ht="20.100000000000001" customHeight="1">
      <c r="A38" s="50"/>
      <c r="B38" s="1" t="s">
        <v>12</v>
      </c>
      <c r="C38" s="25">
        <f t="shared" si="2"/>
        <v>5705</v>
      </c>
      <c r="D38" s="25">
        <v>1300</v>
      </c>
      <c r="E38" s="25">
        <v>1850</v>
      </c>
      <c r="F38" s="25">
        <v>2555</v>
      </c>
      <c r="G38" s="2" t="s">
        <v>87</v>
      </c>
      <c r="H38" s="5">
        <v>0.75</v>
      </c>
      <c r="I38" s="5">
        <v>0.25</v>
      </c>
      <c r="J38" s="26">
        <f t="shared" si="12"/>
        <v>531</v>
      </c>
      <c r="K38" s="41">
        <v>398</v>
      </c>
      <c r="L38" s="26">
        <v>133</v>
      </c>
    </row>
    <row r="39" spans="1:12" ht="20.100000000000001" customHeight="1">
      <c r="A39" s="50"/>
      <c r="B39" s="1" t="s">
        <v>13</v>
      </c>
      <c r="C39" s="25">
        <f t="shared" si="2"/>
        <v>1512</v>
      </c>
      <c r="D39" s="25">
        <v>117</v>
      </c>
      <c r="E39" s="25">
        <v>589</v>
      </c>
      <c r="F39" s="25">
        <v>806</v>
      </c>
      <c r="G39" s="2" t="s">
        <v>87</v>
      </c>
      <c r="H39" s="5">
        <v>0.7</v>
      </c>
      <c r="I39" s="5">
        <v>0.3</v>
      </c>
      <c r="J39" s="26">
        <f t="shared" si="12"/>
        <v>133</v>
      </c>
      <c r="K39" s="41">
        <v>93</v>
      </c>
      <c r="L39" s="26">
        <v>40</v>
      </c>
    </row>
    <row r="40" spans="1:12" ht="20.100000000000001" customHeight="1">
      <c r="A40" s="50"/>
      <c r="B40" s="1" t="s">
        <v>14</v>
      </c>
      <c r="C40" s="25">
        <f t="shared" si="2"/>
        <v>7276</v>
      </c>
      <c r="D40" s="25">
        <v>389</v>
      </c>
      <c r="E40" s="25">
        <v>1933</v>
      </c>
      <c r="F40" s="25">
        <v>4954</v>
      </c>
      <c r="G40" s="2" t="s">
        <v>87</v>
      </c>
      <c r="H40" s="5">
        <v>0.75</v>
      </c>
      <c r="I40" s="5">
        <v>0.25</v>
      </c>
      <c r="J40" s="26">
        <f t="shared" si="12"/>
        <v>576</v>
      </c>
      <c r="K40" s="41">
        <v>432</v>
      </c>
      <c r="L40" s="26">
        <v>144</v>
      </c>
    </row>
    <row r="41" spans="1:12" ht="20.100000000000001" customHeight="1">
      <c r="A41" s="50"/>
      <c r="B41" s="16" t="s">
        <v>109</v>
      </c>
      <c r="C41" s="25">
        <f t="shared" si="2"/>
        <v>3329</v>
      </c>
      <c r="D41" s="25">
        <v>171</v>
      </c>
      <c r="E41" s="25">
        <v>868</v>
      </c>
      <c r="F41" s="25">
        <v>2290</v>
      </c>
      <c r="G41" s="2" t="s">
        <v>87</v>
      </c>
      <c r="H41" s="5">
        <v>0.7</v>
      </c>
      <c r="I41" s="5">
        <v>0.3</v>
      </c>
      <c r="J41" s="26">
        <f t="shared" si="12"/>
        <v>262</v>
      </c>
      <c r="K41" s="41">
        <v>183</v>
      </c>
      <c r="L41" s="26">
        <v>79</v>
      </c>
    </row>
    <row r="42" spans="1:12" ht="20.100000000000001" customHeight="1">
      <c r="A42" s="50"/>
      <c r="B42" s="1" t="s">
        <v>15</v>
      </c>
      <c r="C42" s="25">
        <f t="shared" ref="C42:C100" si="13">SUM(D42:F42)</f>
        <v>4250</v>
      </c>
      <c r="D42" s="25">
        <v>186</v>
      </c>
      <c r="E42" s="25">
        <v>1267</v>
      </c>
      <c r="F42" s="25">
        <v>2797</v>
      </c>
      <c r="G42" s="2" t="s">
        <v>87</v>
      </c>
      <c r="H42" s="5">
        <v>0.7</v>
      </c>
      <c r="I42" s="5">
        <v>0.3</v>
      </c>
      <c r="J42" s="26">
        <f t="shared" si="12"/>
        <v>342</v>
      </c>
      <c r="K42" s="41">
        <v>240</v>
      </c>
      <c r="L42" s="26">
        <v>102</v>
      </c>
    </row>
    <row r="43" spans="1:12" ht="20.100000000000001" customHeight="1">
      <c r="A43" s="51"/>
      <c r="B43" s="1" t="s">
        <v>16</v>
      </c>
      <c r="C43" s="25">
        <f t="shared" si="13"/>
        <v>4423</v>
      </c>
      <c r="D43" s="25">
        <v>70</v>
      </c>
      <c r="E43" s="25">
        <v>1390</v>
      </c>
      <c r="F43" s="25">
        <v>2963</v>
      </c>
      <c r="G43" s="2" t="s">
        <v>87</v>
      </c>
      <c r="H43" s="5">
        <v>0.75</v>
      </c>
      <c r="I43" s="5">
        <v>0.25</v>
      </c>
      <c r="J43" s="26">
        <f t="shared" si="12"/>
        <v>353</v>
      </c>
      <c r="K43" s="41">
        <v>265</v>
      </c>
      <c r="L43" s="26">
        <v>88</v>
      </c>
    </row>
    <row r="44" spans="1:12" s="30" customFormat="1" ht="20.100000000000001" customHeight="1">
      <c r="A44" s="49" t="s">
        <v>79</v>
      </c>
      <c r="B44" s="31" t="s">
        <v>103</v>
      </c>
      <c r="C44" s="10">
        <f>SUM(C45:C48)</f>
        <v>5137</v>
      </c>
      <c r="D44" s="10">
        <f t="shared" ref="D44:F44" si="14">SUM(D45:D48)</f>
        <v>29</v>
      </c>
      <c r="E44" s="10">
        <f t="shared" si="14"/>
        <v>1922</v>
      </c>
      <c r="F44" s="10">
        <f t="shared" si="14"/>
        <v>3186</v>
      </c>
      <c r="G44" s="13"/>
      <c r="H44" s="33"/>
      <c r="I44" s="33"/>
      <c r="J44" s="10">
        <f t="shared" ref="J44" si="15">SUM(J45:J48)</f>
        <v>426</v>
      </c>
      <c r="K44" s="10">
        <v>279</v>
      </c>
      <c r="L44" s="10">
        <v>147</v>
      </c>
    </row>
    <row r="45" spans="1:12" ht="20.100000000000001" customHeight="1">
      <c r="A45" s="50"/>
      <c r="B45" s="16" t="s">
        <v>30</v>
      </c>
      <c r="C45" s="25">
        <f t="shared" si="13"/>
        <v>676</v>
      </c>
      <c r="D45" s="25">
        <v>0</v>
      </c>
      <c r="E45" s="25">
        <v>336</v>
      </c>
      <c r="F45" s="25">
        <v>340</v>
      </c>
      <c r="G45" s="2" t="s">
        <v>87</v>
      </c>
      <c r="H45" s="5">
        <v>0.4</v>
      </c>
      <c r="I45" s="5">
        <v>0.6</v>
      </c>
      <c r="J45" s="26">
        <f>ROUND((D45*300+E45*300+F45*150)*4/10000,0)</f>
        <v>61</v>
      </c>
      <c r="K45" s="41">
        <v>24</v>
      </c>
      <c r="L45" s="26">
        <v>37</v>
      </c>
    </row>
    <row r="46" spans="1:12" ht="20.100000000000001" customHeight="1">
      <c r="A46" s="50"/>
      <c r="B46" s="16" t="s">
        <v>31</v>
      </c>
      <c r="C46" s="25">
        <f t="shared" si="13"/>
        <v>497</v>
      </c>
      <c r="D46" s="25">
        <v>18</v>
      </c>
      <c r="E46" s="25">
        <v>188</v>
      </c>
      <c r="F46" s="25">
        <v>291</v>
      </c>
      <c r="G46" s="2" t="s">
        <v>87</v>
      </c>
      <c r="H46" s="5">
        <v>0.4</v>
      </c>
      <c r="I46" s="5">
        <v>0.6</v>
      </c>
      <c r="J46" s="26">
        <f>ROUND((D46*300+E46*300+F46*150)*4/10000,0)</f>
        <v>42</v>
      </c>
      <c r="K46" s="41">
        <v>17</v>
      </c>
      <c r="L46" s="26">
        <v>25</v>
      </c>
    </row>
    <row r="47" spans="1:12" ht="20.100000000000001" customHeight="1">
      <c r="A47" s="50"/>
      <c r="B47" s="16" t="s">
        <v>32</v>
      </c>
      <c r="C47" s="25">
        <f t="shared" si="13"/>
        <v>111</v>
      </c>
      <c r="D47" s="25">
        <v>0</v>
      </c>
      <c r="E47" s="25">
        <v>34</v>
      </c>
      <c r="F47" s="25">
        <v>77</v>
      </c>
      <c r="G47" s="2" t="s">
        <v>87</v>
      </c>
      <c r="H47" s="5">
        <v>0.4</v>
      </c>
      <c r="I47" s="5">
        <v>0.6</v>
      </c>
      <c r="J47" s="26">
        <f>ROUND((D47*300+E47*300+F47*150)*4/10000,0)</f>
        <v>9</v>
      </c>
      <c r="K47" s="41">
        <v>3</v>
      </c>
      <c r="L47" s="26">
        <v>6</v>
      </c>
    </row>
    <row r="48" spans="1:12" ht="20.100000000000001" customHeight="1">
      <c r="A48" s="51"/>
      <c r="B48" s="16" t="s">
        <v>33</v>
      </c>
      <c r="C48" s="25">
        <f t="shared" si="13"/>
        <v>3853</v>
      </c>
      <c r="D48" s="25">
        <v>11</v>
      </c>
      <c r="E48" s="25">
        <v>1364</v>
      </c>
      <c r="F48" s="25">
        <v>2478</v>
      </c>
      <c r="G48" s="2" t="s">
        <v>87</v>
      </c>
      <c r="H48" s="5">
        <v>0.75</v>
      </c>
      <c r="I48" s="5">
        <v>0.25</v>
      </c>
      <c r="J48" s="26">
        <f>ROUND((D48*300+E48*300+F48*150)*4/10000,0)</f>
        <v>314</v>
      </c>
      <c r="K48" s="41">
        <v>235</v>
      </c>
      <c r="L48" s="26">
        <v>79</v>
      </c>
    </row>
    <row r="49" spans="1:12" s="30" customFormat="1" ht="20.100000000000001" customHeight="1">
      <c r="A49" s="52" t="s">
        <v>80</v>
      </c>
      <c r="B49" s="32" t="s">
        <v>103</v>
      </c>
      <c r="C49" s="10">
        <f>SUM(C50:C59)</f>
        <v>13412</v>
      </c>
      <c r="D49" s="10">
        <f t="shared" ref="D49:F49" si="16">SUM(D50:D59)</f>
        <v>1110</v>
      </c>
      <c r="E49" s="10">
        <f t="shared" si="16"/>
        <v>3950</v>
      </c>
      <c r="F49" s="10">
        <f t="shared" si="16"/>
        <v>8352</v>
      </c>
      <c r="G49" s="13"/>
      <c r="H49" s="33"/>
      <c r="I49" s="33"/>
      <c r="J49" s="10">
        <f t="shared" ref="J49" si="17">SUM(J50:J59)</f>
        <v>1108</v>
      </c>
      <c r="K49" s="10">
        <v>742</v>
      </c>
      <c r="L49" s="10">
        <v>366</v>
      </c>
    </row>
    <row r="50" spans="1:12" ht="20.100000000000001" customHeight="1">
      <c r="A50" s="53"/>
      <c r="B50" s="17" t="s">
        <v>34</v>
      </c>
      <c r="C50" s="25">
        <f t="shared" si="13"/>
        <v>2900</v>
      </c>
      <c r="D50" s="25">
        <v>322</v>
      </c>
      <c r="E50" s="25">
        <v>1134</v>
      </c>
      <c r="F50" s="25">
        <v>1444</v>
      </c>
      <c r="G50" s="2" t="s">
        <v>87</v>
      </c>
      <c r="H50" s="5">
        <v>0.7</v>
      </c>
      <c r="I50" s="5">
        <v>0.3</v>
      </c>
      <c r="J50" s="26">
        <f t="shared" ref="J50:J59" si="18">ROUND((D50*300+E50*300+F50*150)*4/10000,0)</f>
        <v>261</v>
      </c>
      <c r="K50" s="41">
        <v>183</v>
      </c>
      <c r="L50" s="26">
        <v>78</v>
      </c>
    </row>
    <row r="51" spans="1:12" ht="20.100000000000001" customHeight="1">
      <c r="A51" s="53"/>
      <c r="B51" s="17" t="s">
        <v>35</v>
      </c>
      <c r="C51" s="25">
        <f t="shared" si="13"/>
        <v>680</v>
      </c>
      <c r="D51" s="25">
        <v>0</v>
      </c>
      <c r="E51" s="25">
        <v>0</v>
      </c>
      <c r="F51" s="25">
        <v>680</v>
      </c>
      <c r="G51" s="2" t="s">
        <v>87</v>
      </c>
      <c r="H51" s="5">
        <v>0.7</v>
      </c>
      <c r="I51" s="5">
        <v>0.3</v>
      </c>
      <c r="J51" s="26">
        <f t="shared" si="18"/>
        <v>41</v>
      </c>
      <c r="K51" s="41">
        <v>29</v>
      </c>
      <c r="L51" s="26">
        <v>12</v>
      </c>
    </row>
    <row r="52" spans="1:12" ht="20.100000000000001" customHeight="1">
      <c r="A52" s="53"/>
      <c r="B52" s="17" t="s">
        <v>110</v>
      </c>
      <c r="C52" s="25">
        <f t="shared" si="13"/>
        <v>2413</v>
      </c>
      <c r="D52" s="25"/>
      <c r="E52" s="25">
        <v>884</v>
      </c>
      <c r="F52" s="25">
        <v>1529</v>
      </c>
      <c r="G52" s="2" t="s">
        <v>87</v>
      </c>
      <c r="H52" s="5">
        <v>0.7</v>
      </c>
      <c r="I52" s="5">
        <v>0.3</v>
      </c>
      <c r="J52" s="26">
        <f t="shared" si="18"/>
        <v>198</v>
      </c>
      <c r="K52" s="41">
        <v>138</v>
      </c>
      <c r="L52" s="26">
        <v>60</v>
      </c>
    </row>
    <row r="53" spans="1:12" ht="20.100000000000001" customHeight="1">
      <c r="A53" s="53"/>
      <c r="B53" s="17" t="s">
        <v>36</v>
      </c>
      <c r="C53" s="25">
        <f t="shared" si="13"/>
        <v>1505</v>
      </c>
      <c r="D53" s="25">
        <v>130</v>
      </c>
      <c r="E53" s="25">
        <v>130</v>
      </c>
      <c r="F53" s="25">
        <v>1245</v>
      </c>
      <c r="G53" s="2" t="s">
        <v>87</v>
      </c>
      <c r="H53" s="5">
        <v>0.7</v>
      </c>
      <c r="I53" s="5">
        <v>0.3</v>
      </c>
      <c r="J53" s="26">
        <f t="shared" si="18"/>
        <v>106</v>
      </c>
      <c r="K53" s="41">
        <v>74</v>
      </c>
      <c r="L53" s="26">
        <v>32</v>
      </c>
    </row>
    <row r="54" spans="1:12" ht="20.100000000000001" customHeight="1">
      <c r="A54" s="53"/>
      <c r="B54" s="17" t="s">
        <v>37</v>
      </c>
      <c r="C54" s="25">
        <f t="shared" si="13"/>
        <v>4381</v>
      </c>
      <c r="D54" s="25">
        <v>630</v>
      </c>
      <c r="E54" s="25">
        <v>1236</v>
      </c>
      <c r="F54" s="25">
        <v>2515</v>
      </c>
      <c r="G54" s="2" t="s">
        <v>87</v>
      </c>
      <c r="H54" s="5">
        <v>0.7</v>
      </c>
      <c r="I54" s="5">
        <v>0.3</v>
      </c>
      <c r="J54" s="26">
        <f t="shared" si="18"/>
        <v>375</v>
      </c>
      <c r="K54" s="41">
        <v>262</v>
      </c>
      <c r="L54" s="26">
        <v>113</v>
      </c>
    </row>
    <row r="55" spans="1:12" ht="20.100000000000001" customHeight="1">
      <c r="A55" s="53"/>
      <c r="B55" s="17" t="s">
        <v>38</v>
      </c>
      <c r="C55" s="25">
        <f t="shared" si="13"/>
        <v>85</v>
      </c>
      <c r="D55" s="25"/>
      <c r="E55" s="25">
        <v>85</v>
      </c>
      <c r="F55" s="25"/>
      <c r="G55" s="2" t="s">
        <v>87</v>
      </c>
      <c r="H55" s="5">
        <v>0.4</v>
      </c>
      <c r="I55" s="5">
        <v>0.6</v>
      </c>
      <c r="J55" s="26">
        <f t="shared" si="18"/>
        <v>10</v>
      </c>
      <c r="K55" s="41">
        <v>4</v>
      </c>
      <c r="L55" s="26">
        <v>6</v>
      </c>
    </row>
    <row r="56" spans="1:12" ht="20.100000000000001" customHeight="1">
      <c r="A56" s="53"/>
      <c r="B56" s="16" t="s">
        <v>39</v>
      </c>
      <c r="C56" s="25">
        <f t="shared" si="13"/>
        <v>478</v>
      </c>
      <c r="D56" s="25">
        <v>7</v>
      </c>
      <c r="E56" s="25">
        <v>136</v>
      </c>
      <c r="F56" s="25">
        <v>335</v>
      </c>
      <c r="G56" s="2" t="s">
        <v>87</v>
      </c>
      <c r="H56" s="5">
        <v>0.4</v>
      </c>
      <c r="I56" s="5">
        <v>0.6</v>
      </c>
      <c r="J56" s="26">
        <f t="shared" si="18"/>
        <v>37</v>
      </c>
      <c r="K56" s="41">
        <v>15</v>
      </c>
      <c r="L56" s="26">
        <v>22</v>
      </c>
    </row>
    <row r="57" spans="1:12" ht="20.100000000000001" customHeight="1">
      <c r="A57" s="53"/>
      <c r="B57" s="17" t="s">
        <v>40</v>
      </c>
      <c r="C57" s="25">
        <f t="shared" si="13"/>
        <v>564</v>
      </c>
      <c r="D57" s="25"/>
      <c r="E57" s="25">
        <v>183</v>
      </c>
      <c r="F57" s="25">
        <v>381</v>
      </c>
      <c r="G57" s="2" t="s">
        <v>87</v>
      </c>
      <c r="H57" s="5">
        <v>0.4</v>
      </c>
      <c r="I57" s="5">
        <v>0.6</v>
      </c>
      <c r="J57" s="26">
        <f t="shared" si="18"/>
        <v>45</v>
      </c>
      <c r="K57" s="41">
        <v>18</v>
      </c>
      <c r="L57" s="26">
        <v>27</v>
      </c>
    </row>
    <row r="58" spans="1:12" ht="35.25" customHeight="1">
      <c r="A58" s="53"/>
      <c r="B58" s="17" t="s">
        <v>41</v>
      </c>
      <c r="C58" s="25">
        <f t="shared" si="13"/>
        <v>148</v>
      </c>
      <c r="D58" s="25"/>
      <c r="E58" s="25">
        <v>86</v>
      </c>
      <c r="F58" s="25">
        <v>62</v>
      </c>
      <c r="G58" s="2" t="s">
        <v>87</v>
      </c>
      <c r="H58" s="5">
        <v>0.7</v>
      </c>
      <c r="I58" s="5">
        <v>0.3</v>
      </c>
      <c r="J58" s="26">
        <f t="shared" si="18"/>
        <v>14</v>
      </c>
      <c r="K58" s="41">
        <v>10</v>
      </c>
      <c r="L58" s="26">
        <v>4</v>
      </c>
    </row>
    <row r="59" spans="1:12" ht="40.5" customHeight="1">
      <c r="A59" s="54"/>
      <c r="B59" s="17" t="s">
        <v>42</v>
      </c>
      <c r="C59" s="25">
        <f t="shared" si="13"/>
        <v>258</v>
      </c>
      <c r="D59" s="25">
        <v>21</v>
      </c>
      <c r="E59" s="25">
        <v>76</v>
      </c>
      <c r="F59" s="25">
        <v>161</v>
      </c>
      <c r="G59" s="42" t="s">
        <v>87</v>
      </c>
      <c r="H59" s="5">
        <v>0.4</v>
      </c>
      <c r="I59" s="5">
        <v>0.6</v>
      </c>
      <c r="J59" s="26">
        <f t="shared" si="18"/>
        <v>21</v>
      </c>
      <c r="K59" s="41">
        <v>9</v>
      </c>
      <c r="L59" s="26">
        <v>12</v>
      </c>
    </row>
    <row r="60" spans="1:12" s="30" customFormat="1" ht="27.75" customHeight="1">
      <c r="A60" s="49" t="s">
        <v>81</v>
      </c>
      <c r="B60" s="35" t="s">
        <v>103</v>
      </c>
      <c r="C60" s="10">
        <f>SUM(C61:C73)</f>
        <v>18192</v>
      </c>
      <c r="D60" s="10">
        <f t="shared" ref="D60:F60" si="19">SUM(D61:D73)</f>
        <v>794</v>
      </c>
      <c r="E60" s="10">
        <f t="shared" si="19"/>
        <v>2485</v>
      </c>
      <c r="F60" s="10">
        <f t="shared" si="19"/>
        <v>14913</v>
      </c>
      <c r="G60" s="34"/>
      <c r="H60" s="33"/>
      <c r="I60" s="33"/>
      <c r="J60" s="10">
        <f t="shared" ref="J60" si="20">SUM(J61:J73)</f>
        <v>1289</v>
      </c>
      <c r="K60" s="10">
        <v>856</v>
      </c>
      <c r="L60" s="10">
        <v>433</v>
      </c>
    </row>
    <row r="61" spans="1:12" ht="20.100000000000001" customHeight="1">
      <c r="A61" s="50"/>
      <c r="B61" s="16" t="s">
        <v>43</v>
      </c>
      <c r="C61" s="25">
        <f t="shared" si="13"/>
        <v>338</v>
      </c>
      <c r="D61" s="25">
        <v>21</v>
      </c>
      <c r="E61" s="25">
        <v>76</v>
      </c>
      <c r="F61" s="25">
        <v>241</v>
      </c>
      <c r="G61" s="2" t="s">
        <v>87</v>
      </c>
      <c r="H61" s="5">
        <v>0.4</v>
      </c>
      <c r="I61" s="5">
        <v>0.6</v>
      </c>
      <c r="J61" s="26">
        <f>ROUND((D61*300+E61*300+F61*150)*4/10000,0)</f>
        <v>26</v>
      </c>
      <c r="K61" s="41">
        <v>10</v>
      </c>
      <c r="L61" s="26">
        <v>16</v>
      </c>
    </row>
    <row r="62" spans="1:12" ht="20.100000000000001" customHeight="1">
      <c r="A62" s="50"/>
      <c r="B62" s="16" t="s">
        <v>44</v>
      </c>
      <c r="C62" s="25">
        <f t="shared" si="13"/>
        <v>2383</v>
      </c>
      <c r="D62" s="25">
        <v>20</v>
      </c>
      <c r="E62" s="25">
        <v>112</v>
      </c>
      <c r="F62" s="25">
        <v>2251</v>
      </c>
      <c r="G62" s="2" t="s">
        <v>87</v>
      </c>
      <c r="H62" s="5">
        <v>0.5</v>
      </c>
      <c r="I62" s="5">
        <v>0.5</v>
      </c>
      <c r="J62" s="26">
        <f>ROUND((D62*300+E62*300+F62*150)*4/10000,0)</f>
        <v>151</v>
      </c>
      <c r="K62" s="41">
        <v>75</v>
      </c>
      <c r="L62" s="26">
        <v>76</v>
      </c>
    </row>
    <row r="63" spans="1:12" ht="20.100000000000001" customHeight="1">
      <c r="A63" s="50"/>
      <c r="B63" s="16" t="s">
        <v>45</v>
      </c>
      <c r="C63" s="25">
        <f t="shared" si="13"/>
        <v>2065</v>
      </c>
      <c r="D63" s="25"/>
      <c r="E63" s="25">
        <v>110</v>
      </c>
      <c r="F63" s="25">
        <v>1955</v>
      </c>
      <c r="G63" s="2" t="s">
        <v>87</v>
      </c>
      <c r="H63" s="5">
        <v>0.7</v>
      </c>
      <c r="I63" s="5">
        <v>0.3</v>
      </c>
      <c r="J63" s="26">
        <f>ROUND((D63*300+E63*300+F63*150)*4/10000,0)</f>
        <v>131</v>
      </c>
      <c r="K63" s="41">
        <v>91</v>
      </c>
      <c r="L63" s="26">
        <v>40</v>
      </c>
    </row>
    <row r="64" spans="1:12" ht="20.100000000000001" customHeight="1">
      <c r="A64" s="50"/>
      <c r="B64" s="16" t="s">
        <v>46</v>
      </c>
      <c r="C64" s="25">
        <f t="shared" si="13"/>
        <v>2749</v>
      </c>
      <c r="D64" s="25">
        <v>96</v>
      </c>
      <c r="E64" s="25">
        <v>244</v>
      </c>
      <c r="F64" s="25">
        <v>2409</v>
      </c>
      <c r="G64" s="2" t="s">
        <v>87</v>
      </c>
      <c r="H64" s="5">
        <v>0.7</v>
      </c>
      <c r="I64" s="5">
        <v>0.3</v>
      </c>
      <c r="J64" s="26">
        <f>ROUND((D64*300+E64*300+F64*150)*4/10000,0)</f>
        <v>185</v>
      </c>
      <c r="K64" s="41">
        <v>130</v>
      </c>
      <c r="L64" s="26">
        <v>55</v>
      </c>
    </row>
    <row r="65" spans="1:12" ht="20.100000000000001" customHeight="1">
      <c r="A65" s="50"/>
      <c r="B65" s="16" t="s">
        <v>47</v>
      </c>
      <c r="C65" s="25">
        <f t="shared" si="13"/>
        <v>4630</v>
      </c>
      <c r="D65" s="25">
        <v>591</v>
      </c>
      <c r="E65" s="25">
        <v>485</v>
      </c>
      <c r="F65" s="25">
        <v>3554</v>
      </c>
      <c r="G65" s="2" t="s">
        <v>87</v>
      </c>
      <c r="H65" s="5">
        <v>0.7</v>
      </c>
      <c r="I65" s="5">
        <v>0.3</v>
      </c>
      <c r="J65" s="26">
        <f>ROUND((D65*300+E65*300+F65*150)*4/10000,0)-1</f>
        <v>341</v>
      </c>
      <c r="K65" s="41">
        <v>239</v>
      </c>
      <c r="L65" s="26">
        <v>102</v>
      </c>
    </row>
    <row r="66" spans="1:12" ht="20.100000000000001" customHeight="1">
      <c r="A66" s="50"/>
      <c r="B66" s="16" t="s">
        <v>48</v>
      </c>
      <c r="C66" s="25">
        <f t="shared" si="13"/>
        <v>3234</v>
      </c>
      <c r="D66" s="25"/>
      <c r="E66" s="25">
        <v>1091</v>
      </c>
      <c r="F66" s="25">
        <v>2143</v>
      </c>
      <c r="G66" s="2" t="s">
        <v>87</v>
      </c>
      <c r="H66" s="5">
        <v>0.7</v>
      </c>
      <c r="I66" s="5">
        <v>0.3</v>
      </c>
      <c r="J66" s="26">
        <f t="shared" ref="J66:J73" si="21">ROUND((D66*300+E66*300+F66*150)*4/10000,0)</f>
        <v>260</v>
      </c>
      <c r="K66" s="41">
        <v>182</v>
      </c>
      <c r="L66" s="26">
        <v>78</v>
      </c>
    </row>
    <row r="67" spans="1:12" ht="20.100000000000001" customHeight="1">
      <c r="A67" s="50"/>
      <c r="B67" s="16" t="s">
        <v>49</v>
      </c>
      <c r="C67" s="25">
        <f t="shared" si="13"/>
        <v>623</v>
      </c>
      <c r="D67" s="25"/>
      <c r="E67" s="25">
        <v>37</v>
      </c>
      <c r="F67" s="25">
        <v>586</v>
      </c>
      <c r="G67" s="2" t="s">
        <v>87</v>
      </c>
      <c r="H67" s="5">
        <v>0.7</v>
      </c>
      <c r="I67" s="5">
        <v>0.3</v>
      </c>
      <c r="J67" s="26">
        <f t="shared" si="21"/>
        <v>40</v>
      </c>
      <c r="K67" s="41">
        <v>28</v>
      </c>
      <c r="L67" s="26">
        <v>12</v>
      </c>
    </row>
    <row r="68" spans="1:12" ht="20.100000000000001" customHeight="1">
      <c r="A68" s="50"/>
      <c r="B68" s="16" t="s">
        <v>50</v>
      </c>
      <c r="C68" s="25">
        <f t="shared" si="13"/>
        <v>1683</v>
      </c>
      <c r="D68" s="25">
        <v>0</v>
      </c>
      <c r="E68" s="25">
        <v>245</v>
      </c>
      <c r="F68" s="25">
        <v>1438</v>
      </c>
      <c r="G68" s="2" t="s">
        <v>87</v>
      </c>
      <c r="H68" s="5">
        <v>0.7</v>
      </c>
      <c r="I68" s="5">
        <v>0.3</v>
      </c>
      <c r="J68" s="26">
        <f t="shared" si="21"/>
        <v>116</v>
      </c>
      <c r="K68" s="41">
        <v>81</v>
      </c>
      <c r="L68" s="26">
        <v>35</v>
      </c>
    </row>
    <row r="69" spans="1:12" ht="20.100000000000001" customHeight="1">
      <c r="A69" s="50"/>
      <c r="B69" s="16" t="s">
        <v>111</v>
      </c>
      <c r="C69" s="25">
        <f t="shared" si="13"/>
        <v>60</v>
      </c>
      <c r="D69" s="25"/>
      <c r="E69" s="25"/>
      <c r="F69" s="25">
        <v>60</v>
      </c>
      <c r="G69" s="2" t="s">
        <v>87</v>
      </c>
      <c r="H69" s="5">
        <v>0.5</v>
      </c>
      <c r="I69" s="5">
        <v>0.5</v>
      </c>
      <c r="J69" s="26">
        <f t="shared" si="21"/>
        <v>4</v>
      </c>
      <c r="K69" s="41">
        <v>2</v>
      </c>
      <c r="L69" s="26">
        <v>2</v>
      </c>
    </row>
    <row r="70" spans="1:12" ht="20.100000000000001" customHeight="1">
      <c r="A70" s="50"/>
      <c r="B70" s="18" t="s">
        <v>51</v>
      </c>
      <c r="C70" s="25">
        <f t="shared" si="13"/>
        <v>69</v>
      </c>
      <c r="D70" s="25"/>
      <c r="E70" s="25"/>
      <c r="F70" s="25">
        <v>69</v>
      </c>
      <c r="G70" s="43" t="s">
        <v>87</v>
      </c>
      <c r="H70" s="5">
        <v>0.4</v>
      </c>
      <c r="I70" s="5">
        <v>0.6</v>
      </c>
      <c r="J70" s="26">
        <f t="shared" si="21"/>
        <v>4</v>
      </c>
      <c r="K70" s="41">
        <v>2</v>
      </c>
      <c r="L70" s="26">
        <v>2</v>
      </c>
    </row>
    <row r="71" spans="1:12" ht="20.100000000000001" customHeight="1">
      <c r="A71" s="50"/>
      <c r="B71" s="18" t="s">
        <v>52</v>
      </c>
      <c r="C71" s="25">
        <f t="shared" si="13"/>
        <v>161</v>
      </c>
      <c r="D71" s="25"/>
      <c r="E71" s="25">
        <v>39</v>
      </c>
      <c r="F71" s="25">
        <v>122</v>
      </c>
      <c r="G71" s="43" t="s">
        <v>87</v>
      </c>
      <c r="H71" s="5">
        <v>0.4</v>
      </c>
      <c r="I71" s="5">
        <v>0.6</v>
      </c>
      <c r="J71" s="26">
        <f t="shared" si="21"/>
        <v>12</v>
      </c>
      <c r="K71" s="41">
        <v>5</v>
      </c>
      <c r="L71" s="26">
        <v>7</v>
      </c>
    </row>
    <row r="72" spans="1:12" ht="20.100000000000001" customHeight="1">
      <c r="A72" s="50"/>
      <c r="B72" s="19" t="s">
        <v>112</v>
      </c>
      <c r="C72" s="25">
        <f t="shared" si="13"/>
        <v>98</v>
      </c>
      <c r="D72" s="25">
        <v>66</v>
      </c>
      <c r="E72" s="25">
        <v>18</v>
      </c>
      <c r="F72" s="25">
        <v>14</v>
      </c>
      <c r="G72" s="15" t="s">
        <v>87</v>
      </c>
      <c r="H72" s="5">
        <v>0.7</v>
      </c>
      <c r="I72" s="5">
        <v>0.3</v>
      </c>
      <c r="J72" s="26">
        <f t="shared" si="21"/>
        <v>11</v>
      </c>
      <c r="K72" s="41">
        <v>8</v>
      </c>
      <c r="L72" s="26">
        <v>3</v>
      </c>
    </row>
    <row r="73" spans="1:12" ht="20.100000000000001" customHeight="1">
      <c r="A73" s="51"/>
      <c r="B73" s="18" t="s">
        <v>53</v>
      </c>
      <c r="C73" s="25">
        <f t="shared" si="13"/>
        <v>99</v>
      </c>
      <c r="D73" s="25"/>
      <c r="E73" s="25">
        <v>28</v>
      </c>
      <c r="F73" s="25">
        <v>71</v>
      </c>
      <c r="G73" s="43" t="s">
        <v>87</v>
      </c>
      <c r="H73" s="5">
        <v>0.4</v>
      </c>
      <c r="I73" s="5">
        <v>0.6</v>
      </c>
      <c r="J73" s="26">
        <f t="shared" si="21"/>
        <v>8</v>
      </c>
      <c r="K73" s="41">
        <v>3</v>
      </c>
      <c r="L73" s="26">
        <v>5</v>
      </c>
    </row>
    <row r="74" spans="1:12" s="30" customFormat="1" ht="20.100000000000001" customHeight="1">
      <c r="A74" s="49" t="s">
        <v>82</v>
      </c>
      <c r="B74" s="36" t="s">
        <v>103</v>
      </c>
      <c r="C74" s="10">
        <f>SUM(C75:C80)</f>
        <v>14599</v>
      </c>
      <c r="D74" s="10">
        <f t="shared" ref="D74:F74" si="22">SUM(D75:D80)</f>
        <v>2179</v>
      </c>
      <c r="E74" s="10">
        <f t="shared" si="22"/>
        <v>4632</v>
      </c>
      <c r="F74" s="10">
        <f t="shared" si="22"/>
        <v>7788</v>
      </c>
      <c r="G74" s="37"/>
      <c r="H74" s="33"/>
      <c r="I74" s="33"/>
      <c r="J74" s="10">
        <f t="shared" ref="J74" si="23">SUM(J75:J80)</f>
        <v>1284</v>
      </c>
      <c r="K74" s="10">
        <v>816</v>
      </c>
      <c r="L74" s="44">
        <v>467.83200000000005</v>
      </c>
    </row>
    <row r="75" spans="1:12" ht="20.100000000000001" customHeight="1">
      <c r="A75" s="50"/>
      <c r="B75" s="16" t="s">
        <v>54</v>
      </c>
      <c r="C75" s="25">
        <f t="shared" si="13"/>
        <v>1288</v>
      </c>
      <c r="D75" s="25">
        <v>227</v>
      </c>
      <c r="E75" s="25">
        <v>373</v>
      </c>
      <c r="F75" s="25">
        <v>688</v>
      </c>
      <c r="G75" s="2" t="s">
        <v>87</v>
      </c>
      <c r="H75" s="5">
        <v>0.5</v>
      </c>
      <c r="I75" s="5">
        <v>0.5</v>
      </c>
      <c r="J75" s="26">
        <f>ROUND((D75*300+E75*300+F75*150)*4/10000,0)</f>
        <v>113</v>
      </c>
      <c r="K75" s="41">
        <v>57</v>
      </c>
      <c r="L75" s="26">
        <v>56</v>
      </c>
    </row>
    <row r="76" spans="1:12" ht="20.100000000000001" customHeight="1">
      <c r="A76" s="50"/>
      <c r="B76" s="16" t="s">
        <v>55</v>
      </c>
      <c r="C76" s="25">
        <f t="shared" si="13"/>
        <v>3390</v>
      </c>
      <c r="D76" s="25">
        <v>1164</v>
      </c>
      <c r="E76" s="25">
        <v>429</v>
      </c>
      <c r="F76" s="25">
        <v>1797</v>
      </c>
      <c r="G76" s="2" t="s">
        <v>87</v>
      </c>
      <c r="H76" s="5">
        <v>0.5</v>
      </c>
      <c r="I76" s="5">
        <v>0.5</v>
      </c>
      <c r="J76" s="26">
        <f>ROUND((D76*300+E76*300+F76*150)*4/10000,0)-1</f>
        <v>298</v>
      </c>
      <c r="K76" s="41">
        <v>148</v>
      </c>
      <c r="L76" s="26">
        <v>150</v>
      </c>
    </row>
    <row r="77" spans="1:12" ht="20.100000000000001" customHeight="1">
      <c r="A77" s="50"/>
      <c r="B77" s="16" t="s">
        <v>56</v>
      </c>
      <c r="C77" s="25">
        <f t="shared" si="13"/>
        <v>2607</v>
      </c>
      <c r="D77" s="25">
        <v>40</v>
      </c>
      <c r="E77" s="25">
        <v>967</v>
      </c>
      <c r="F77" s="25">
        <v>1600</v>
      </c>
      <c r="G77" s="2" t="s">
        <v>87</v>
      </c>
      <c r="H77" s="5">
        <v>0.7</v>
      </c>
      <c r="I77" s="5">
        <v>0.3</v>
      </c>
      <c r="J77" s="26">
        <f>ROUND((D77*300+E77*300+F77*150)*4/10000,0)</f>
        <v>217</v>
      </c>
      <c r="K77" s="41">
        <v>152</v>
      </c>
      <c r="L77" s="26">
        <v>65</v>
      </c>
    </row>
    <row r="78" spans="1:12" ht="20.100000000000001" customHeight="1">
      <c r="A78" s="50"/>
      <c r="B78" s="16" t="s">
        <v>57</v>
      </c>
      <c r="C78" s="25">
        <f t="shared" si="13"/>
        <v>3281</v>
      </c>
      <c r="D78" s="25">
        <v>252</v>
      </c>
      <c r="E78" s="25">
        <v>1451</v>
      </c>
      <c r="F78" s="25">
        <v>1578</v>
      </c>
      <c r="G78" s="2" t="s">
        <v>87</v>
      </c>
      <c r="H78" s="5">
        <v>0.7</v>
      </c>
      <c r="I78" s="5">
        <v>0.3</v>
      </c>
      <c r="J78" s="26">
        <f>ROUND((D78*300+E78*300+F78*150)*4/10000,0)</f>
        <v>299</v>
      </c>
      <c r="K78" s="41">
        <v>209</v>
      </c>
      <c r="L78" s="26">
        <v>90</v>
      </c>
    </row>
    <row r="79" spans="1:12" ht="20.100000000000001" customHeight="1">
      <c r="A79" s="50"/>
      <c r="B79" s="16" t="s">
        <v>113</v>
      </c>
      <c r="C79" s="25">
        <f t="shared" si="13"/>
        <v>3721</v>
      </c>
      <c r="D79" s="25">
        <v>496</v>
      </c>
      <c r="E79" s="25">
        <v>1276</v>
      </c>
      <c r="F79" s="25">
        <v>1949</v>
      </c>
      <c r="G79" s="2" t="s">
        <v>87</v>
      </c>
      <c r="H79" s="5">
        <v>0.7</v>
      </c>
      <c r="I79" s="5">
        <v>0.3</v>
      </c>
      <c r="J79" s="26">
        <f>ROUND((D79*300+E79*300+F79*150)*4/10000,0)</f>
        <v>330</v>
      </c>
      <c r="K79" s="41">
        <v>231</v>
      </c>
      <c r="L79" s="26">
        <v>99</v>
      </c>
    </row>
    <row r="80" spans="1:12" ht="20.100000000000001" customHeight="1">
      <c r="A80" s="51"/>
      <c r="B80" s="16" t="s">
        <v>114</v>
      </c>
      <c r="C80" s="25">
        <f t="shared" si="13"/>
        <v>312</v>
      </c>
      <c r="D80" s="25"/>
      <c r="E80" s="25">
        <v>136</v>
      </c>
      <c r="F80" s="25">
        <v>176</v>
      </c>
      <c r="G80" s="2" t="s">
        <v>87</v>
      </c>
      <c r="H80" s="5">
        <v>0.7</v>
      </c>
      <c r="I80" s="5">
        <v>0.3</v>
      </c>
      <c r="J80" s="26">
        <f>ROUND((D80*300+E80*300+F80*150)*4/10000,0)</f>
        <v>27</v>
      </c>
      <c r="K80" s="41">
        <v>19</v>
      </c>
      <c r="L80" s="26">
        <v>8</v>
      </c>
    </row>
    <row r="81" spans="1:12" s="30" customFormat="1" ht="20.100000000000001" customHeight="1">
      <c r="A81" s="49" t="s">
        <v>83</v>
      </c>
      <c r="B81" s="32" t="s">
        <v>103</v>
      </c>
      <c r="C81" s="10">
        <f>SUM(C82:C88)</f>
        <v>13511</v>
      </c>
      <c r="D81" s="10">
        <f t="shared" ref="D81:F81" si="24">SUM(D82:D88)</f>
        <v>519</v>
      </c>
      <c r="E81" s="10">
        <f t="shared" si="24"/>
        <v>2138</v>
      </c>
      <c r="F81" s="10">
        <f t="shared" si="24"/>
        <v>10854</v>
      </c>
      <c r="G81" s="13"/>
      <c r="H81" s="33"/>
      <c r="I81" s="33"/>
      <c r="J81" s="10">
        <f t="shared" ref="J81" si="25">SUM(J82:J88)</f>
        <v>971</v>
      </c>
      <c r="K81" s="10">
        <v>635</v>
      </c>
      <c r="L81" s="10">
        <v>336</v>
      </c>
    </row>
    <row r="82" spans="1:12" ht="20.100000000000001" customHeight="1">
      <c r="A82" s="50"/>
      <c r="B82" s="20" t="s">
        <v>58</v>
      </c>
      <c r="C82" s="25">
        <f t="shared" si="13"/>
        <v>684</v>
      </c>
      <c r="D82" s="25">
        <v>0</v>
      </c>
      <c r="E82" s="25">
        <v>49</v>
      </c>
      <c r="F82" s="25">
        <v>635</v>
      </c>
      <c r="G82" s="2" t="s">
        <v>87</v>
      </c>
      <c r="H82" s="5">
        <v>0.4</v>
      </c>
      <c r="I82" s="5">
        <v>0.6</v>
      </c>
      <c r="J82" s="26">
        <f t="shared" ref="J82:J88" si="26">ROUND((D82*300+E82*300+F82*150)*4/10000,0)</f>
        <v>44</v>
      </c>
      <c r="K82" s="41">
        <v>18</v>
      </c>
      <c r="L82" s="26">
        <v>26</v>
      </c>
    </row>
    <row r="83" spans="1:12" ht="20.100000000000001" customHeight="1">
      <c r="A83" s="50"/>
      <c r="B83" s="20" t="s">
        <v>59</v>
      </c>
      <c r="C83" s="25">
        <f t="shared" si="13"/>
        <v>1418</v>
      </c>
      <c r="D83" s="25">
        <v>166</v>
      </c>
      <c r="E83" s="25">
        <v>166</v>
      </c>
      <c r="F83" s="25">
        <v>1086</v>
      </c>
      <c r="G83" s="2" t="s">
        <v>87</v>
      </c>
      <c r="H83" s="5">
        <v>0.4</v>
      </c>
      <c r="I83" s="5">
        <v>0.6</v>
      </c>
      <c r="J83" s="26">
        <f t="shared" si="26"/>
        <v>105</v>
      </c>
      <c r="K83" s="41">
        <v>42</v>
      </c>
      <c r="L83" s="26">
        <v>63</v>
      </c>
    </row>
    <row r="84" spans="1:12" ht="20.100000000000001" customHeight="1">
      <c r="A84" s="50"/>
      <c r="B84" s="20" t="s">
        <v>60</v>
      </c>
      <c r="C84" s="25">
        <f t="shared" si="13"/>
        <v>2017</v>
      </c>
      <c r="D84" s="25">
        <v>0</v>
      </c>
      <c r="E84" s="25">
        <v>126</v>
      </c>
      <c r="F84" s="25">
        <v>1891</v>
      </c>
      <c r="G84" s="2" t="s">
        <v>87</v>
      </c>
      <c r="H84" s="5">
        <v>0.7</v>
      </c>
      <c r="I84" s="5">
        <v>0.3</v>
      </c>
      <c r="J84" s="26">
        <f t="shared" si="26"/>
        <v>129</v>
      </c>
      <c r="K84" s="41">
        <v>90</v>
      </c>
      <c r="L84" s="26">
        <v>39</v>
      </c>
    </row>
    <row r="85" spans="1:12" ht="20.100000000000001" customHeight="1">
      <c r="A85" s="50"/>
      <c r="B85" s="20" t="s">
        <v>61</v>
      </c>
      <c r="C85" s="25">
        <f t="shared" si="13"/>
        <v>3109</v>
      </c>
      <c r="D85" s="25">
        <v>30</v>
      </c>
      <c r="E85" s="25">
        <v>342</v>
      </c>
      <c r="F85" s="25">
        <v>2737</v>
      </c>
      <c r="G85" s="2" t="s">
        <v>87</v>
      </c>
      <c r="H85" s="5">
        <v>0.7</v>
      </c>
      <c r="I85" s="5">
        <v>0.3</v>
      </c>
      <c r="J85" s="26">
        <f t="shared" si="26"/>
        <v>209</v>
      </c>
      <c r="K85" s="41">
        <v>146</v>
      </c>
      <c r="L85" s="26">
        <v>63</v>
      </c>
    </row>
    <row r="86" spans="1:12" ht="20.100000000000001" customHeight="1">
      <c r="A86" s="50"/>
      <c r="B86" s="20" t="s">
        <v>62</v>
      </c>
      <c r="C86" s="25">
        <f t="shared" si="13"/>
        <v>2799</v>
      </c>
      <c r="D86" s="25">
        <v>82</v>
      </c>
      <c r="E86" s="25">
        <v>539</v>
      </c>
      <c r="F86" s="25">
        <v>2178</v>
      </c>
      <c r="G86" s="2" t="s">
        <v>87</v>
      </c>
      <c r="H86" s="5">
        <v>0.7</v>
      </c>
      <c r="I86" s="5">
        <v>0.3</v>
      </c>
      <c r="J86" s="26">
        <f t="shared" si="26"/>
        <v>205</v>
      </c>
      <c r="K86" s="41">
        <v>144</v>
      </c>
      <c r="L86" s="26">
        <v>61</v>
      </c>
    </row>
    <row r="87" spans="1:12" ht="20.100000000000001" customHeight="1">
      <c r="A87" s="50"/>
      <c r="B87" s="20" t="s">
        <v>63</v>
      </c>
      <c r="C87" s="25">
        <f t="shared" si="13"/>
        <v>2154</v>
      </c>
      <c r="D87" s="25">
        <v>96</v>
      </c>
      <c r="E87" s="25">
        <v>729</v>
      </c>
      <c r="F87" s="25">
        <v>1329</v>
      </c>
      <c r="G87" s="2" t="s">
        <v>87</v>
      </c>
      <c r="H87" s="5">
        <v>0.7</v>
      </c>
      <c r="I87" s="5">
        <v>0.3</v>
      </c>
      <c r="J87" s="26">
        <f t="shared" si="26"/>
        <v>179</v>
      </c>
      <c r="K87" s="41">
        <v>125</v>
      </c>
      <c r="L87" s="26">
        <v>54</v>
      </c>
    </row>
    <row r="88" spans="1:12" ht="20.100000000000001" customHeight="1">
      <c r="A88" s="51"/>
      <c r="B88" s="20" t="s">
        <v>64</v>
      </c>
      <c r="C88" s="25">
        <f t="shared" si="13"/>
        <v>1330</v>
      </c>
      <c r="D88" s="25">
        <v>145</v>
      </c>
      <c r="E88" s="25">
        <v>187</v>
      </c>
      <c r="F88" s="25">
        <v>998</v>
      </c>
      <c r="G88" s="2" t="s">
        <v>87</v>
      </c>
      <c r="H88" s="5">
        <v>0.7</v>
      </c>
      <c r="I88" s="5">
        <v>0.3</v>
      </c>
      <c r="J88" s="26">
        <f t="shared" si="26"/>
        <v>100</v>
      </c>
      <c r="K88" s="41">
        <v>70</v>
      </c>
      <c r="L88" s="26">
        <v>30</v>
      </c>
    </row>
    <row r="89" spans="1:12" s="30" customFormat="1" ht="20.100000000000001" customHeight="1">
      <c r="A89" s="49" t="s">
        <v>84</v>
      </c>
      <c r="B89" s="45" t="s">
        <v>103</v>
      </c>
      <c r="C89" s="10">
        <f>SUM(C90:C97)</f>
        <v>14536</v>
      </c>
      <c r="D89" s="10">
        <f t="shared" ref="D89:F89" si="27">SUM(D90:D97)</f>
        <v>841</v>
      </c>
      <c r="E89" s="10">
        <f t="shared" si="27"/>
        <v>1724</v>
      </c>
      <c r="F89" s="10">
        <f t="shared" si="27"/>
        <v>11971</v>
      </c>
      <c r="G89" s="13"/>
      <c r="H89" s="33"/>
      <c r="I89" s="33"/>
      <c r="J89" s="10">
        <f t="shared" ref="J89" si="28">SUM(J90:J97)</f>
        <v>1026</v>
      </c>
      <c r="K89" s="10">
        <v>667</v>
      </c>
      <c r="L89" s="10">
        <v>359</v>
      </c>
    </row>
    <row r="90" spans="1:12" ht="24" customHeight="1">
      <c r="A90" s="50"/>
      <c r="B90" s="16" t="s">
        <v>65</v>
      </c>
      <c r="C90" s="25">
        <f t="shared" si="13"/>
        <v>1257</v>
      </c>
      <c r="D90" s="25">
        <v>46</v>
      </c>
      <c r="E90" s="25">
        <v>264</v>
      </c>
      <c r="F90" s="25">
        <v>947</v>
      </c>
      <c r="G90" s="2" t="s">
        <v>87</v>
      </c>
      <c r="H90" s="5">
        <v>0.4</v>
      </c>
      <c r="I90" s="5">
        <v>0.6</v>
      </c>
      <c r="J90" s="26">
        <f t="shared" ref="J90:J97" si="29">ROUND((D90*300+E90*300+F90*150)*4/10000,0)</f>
        <v>94</v>
      </c>
      <c r="K90" s="41">
        <v>38</v>
      </c>
      <c r="L90" s="26">
        <v>56</v>
      </c>
    </row>
    <row r="91" spans="1:12" ht="20.100000000000001" customHeight="1">
      <c r="A91" s="50"/>
      <c r="B91" s="16" t="s">
        <v>66</v>
      </c>
      <c r="C91" s="25">
        <f t="shared" si="13"/>
        <v>2059</v>
      </c>
      <c r="D91" s="25">
        <v>11</v>
      </c>
      <c r="E91" s="25">
        <v>0</v>
      </c>
      <c r="F91" s="25">
        <v>2048</v>
      </c>
      <c r="G91" s="2" t="s">
        <v>87</v>
      </c>
      <c r="H91" s="5">
        <v>0.5</v>
      </c>
      <c r="I91" s="5">
        <v>0.5</v>
      </c>
      <c r="J91" s="26">
        <f t="shared" si="29"/>
        <v>124</v>
      </c>
      <c r="K91" s="41">
        <v>62</v>
      </c>
      <c r="L91" s="26">
        <v>62</v>
      </c>
    </row>
    <row r="92" spans="1:12" ht="20.100000000000001" customHeight="1">
      <c r="A92" s="50"/>
      <c r="B92" s="16" t="s">
        <v>67</v>
      </c>
      <c r="C92" s="25">
        <f t="shared" si="13"/>
        <v>2439</v>
      </c>
      <c r="D92" s="25">
        <v>0</v>
      </c>
      <c r="E92" s="25">
        <v>101</v>
      </c>
      <c r="F92" s="25">
        <v>2338</v>
      </c>
      <c r="G92" s="2" t="s">
        <v>87</v>
      </c>
      <c r="H92" s="5">
        <v>0.7</v>
      </c>
      <c r="I92" s="5">
        <v>0.3</v>
      </c>
      <c r="J92" s="26">
        <f t="shared" si="29"/>
        <v>152</v>
      </c>
      <c r="K92" s="41">
        <v>107</v>
      </c>
      <c r="L92" s="26">
        <v>45</v>
      </c>
    </row>
    <row r="93" spans="1:12" ht="20.100000000000001" customHeight="1">
      <c r="A93" s="50"/>
      <c r="B93" s="16" t="s">
        <v>68</v>
      </c>
      <c r="C93" s="25">
        <f t="shared" si="13"/>
        <v>4022</v>
      </c>
      <c r="D93" s="25">
        <v>577</v>
      </c>
      <c r="E93" s="25">
        <v>876</v>
      </c>
      <c r="F93" s="25">
        <v>2569</v>
      </c>
      <c r="G93" s="2" t="s">
        <v>87</v>
      </c>
      <c r="H93" s="5">
        <v>0.7</v>
      </c>
      <c r="I93" s="5">
        <v>0.3</v>
      </c>
      <c r="J93" s="26">
        <f t="shared" si="29"/>
        <v>329</v>
      </c>
      <c r="K93" s="41">
        <v>230</v>
      </c>
      <c r="L93" s="26">
        <v>99</v>
      </c>
    </row>
    <row r="94" spans="1:12" ht="20.100000000000001" customHeight="1">
      <c r="A94" s="50"/>
      <c r="B94" s="16" t="s">
        <v>69</v>
      </c>
      <c r="C94" s="25">
        <f t="shared" si="13"/>
        <v>1509</v>
      </c>
      <c r="D94" s="25">
        <v>81</v>
      </c>
      <c r="E94" s="25">
        <v>0</v>
      </c>
      <c r="F94" s="25">
        <v>1428</v>
      </c>
      <c r="G94" s="2" t="s">
        <v>87</v>
      </c>
      <c r="H94" s="5">
        <v>0.7</v>
      </c>
      <c r="I94" s="5">
        <v>0.3</v>
      </c>
      <c r="J94" s="26">
        <f t="shared" si="29"/>
        <v>95</v>
      </c>
      <c r="K94" s="41">
        <v>67</v>
      </c>
      <c r="L94" s="26">
        <v>28</v>
      </c>
    </row>
    <row r="95" spans="1:12" ht="20.100000000000001" customHeight="1">
      <c r="A95" s="50"/>
      <c r="B95" s="16" t="s">
        <v>70</v>
      </c>
      <c r="C95" s="25">
        <f t="shared" si="13"/>
        <v>2830</v>
      </c>
      <c r="D95" s="25">
        <v>99</v>
      </c>
      <c r="E95" s="25">
        <v>357</v>
      </c>
      <c r="F95" s="25">
        <v>2374</v>
      </c>
      <c r="G95" s="2" t="s">
        <v>87</v>
      </c>
      <c r="H95" s="5">
        <v>0.7</v>
      </c>
      <c r="I95" s="5">
        <v>0.3</v>
      </c>
      <c r="J95" s="26">
        <f t="shared" si="29"/>
        <v>197</v>
      </c>
      <c r="K95" s="41">
        <v>138</v>
      </c>
      <c r="L95" s="26">
        <v>59</v>
      </c>
    </row>
    <row r="96" spans="1:12" ht="29.25" customHeight="1">
      <c r="A96" s="50"/>
      <c r="B96" s="16" t="s">
        <v>71</v>
      </c>
      <c r="C96" s="25">
        <f t="shared" si="13"/>
        <v>305</v>
      </c>
      <c r="D96" s="25">
        <v>11</v>
      </c>
      <c r="E96" s="25">
        <v>126</v>
      </c>
      <c r="F96" s="25">
        <v>168</v>
      </c>
      <c r="G96" s="2" t="s">
        <v>87</v>
      </c>
      <c r="H96" s="5">
        <v>0.7</v>
      </c>
      <c r="I96" s="5">
        <v>0.3</v>
      </c>
      <c r="J96" s="26">
        <f t="shared" si="29"/>
        <v>27</v>
      </c>
      <c r="K96" s="41">
        <v>19</v>
      </c>
      <c r="L96" s="26">
        <v>8</v>
      </c>
    </row>
    <row r="97" spans="1:12" ht="27" customHeight="1">
      <c r="A97" s="51"/>
      <c r="B97" s="16" t="s">
        <v>72</v>
      </c>
      <c r="C97" s="25">
        <f t="shared" si="13"/>
        <v>115</v>
      </c>
      <c r="D97" s="25">
        <v>16</v>
      </c>
      <c r="E97" s="25">
        <v>0</v>
      </c>
      <c r="F97" s="25">
        <v>99</v>
      </c>
      <c r="G97" s="2" t="s">
        <v>88</v>
      </c>
      <c r="H97" s="5">
        <v>0.8</v>
      </c>
      <c r="I97" s="5">
        <v>0.2</v>
      </c>
      <c r="J97" s="26">
        <f t="shared" si="29"/>
        <v>8</v>
      </c>
      <c r="K97" s="41">
        <v>6</v>
      </c>
      <c r="L97" s="26">
        <v>2</v>
      </c>
    </row>
    <row r="98" spans="1:12" s="30" customFormat="1" ht="27" customHeight="1">
      <c r="A98" s="49" t="s">
        <v>85</v>
      </c>
      <c r="B98" s="32" t="s">
        <v>103</v>
      </c>
      <c r="C98" s="10">
        <f>SUM(C99:C100)</f>
        <v>1239</v>
      </c>
      <c r="D98" s="10">
        <f t="shared" ref="D98:F98" si="30">SUM(D99:D100)</f>
        <v>430</v>
      </c>
      <c r="E98" s="10">
        <f t="shared" si="30"/>
        <v>18</v>
      </c>
      <c r="F98" s="10">
        <f t="shared" si="30"/>
        <v>791</v>
      </c>
      <c r="G98" s="13"/>
      <c r="H98" s="33"/>
      <c r="I98" s="33"/>
      <c r="J98" s="10">
        <f t="shared" ref="J98" si="31">SUM(J99:J100)</f>
        <v>101</v>
      </c>
      <c r="K98" s="10">
        <v>41</v>
      </c>
      <c r="L98" s="10">
        <v>60</v>
      </c>
    </row>
    <row r="99" spans="1:12" ht="20.100000000000001" customHeight="1">
      <c r="A99" s="50"/>
      <c r="B99" s="1" t="s">
        <v>73</v>
      </c>
      <c r="C99" s="25">
        <f t="shared" si="13"/>
        <v>1067</v>
      </c>
      <c r="D99" s="25">
        <v>424</v>
      </c>
      <c r="E99" s="25">
        <v>0</v>
      </c>
      <c r="F99" s="25">
        <v>643</v>
      </c>
      <c r="G99" s="2" t="s">
        <v>87</v>
      </c>
      <c r="H99" s="5">
        <v>0.4</v>
      </c>
      <c r="I99" s="5">
        <v>0.6</v>
      </c>
      <c r="J99" s="26">
        <f t="shared" ref="J99:J100" si="32">ROUND((D99*300+E99*300+F99*150)*4/10000,0)</f>
        <v>89</v>
      </c>
      <c r="K99" s="41">
        <v>36</v>
      </c>
      <c r="L99" s="26">
        <v>53</v>
      </c>
    </row>
    <row r="100" spans="1:12" ht="20.100000000000001" customHeight="1">
      <c r="A100" s="51"/>
      <c r="B100" s="16" t="s">
        <v>74</v>
      </c>
      <c r="C100" s="25">
        <f t="shared" si="13"/>
        <v>172</v>
      </c>
      <c r="D100" s="25">
        <v>6</v>
      </c>
      <c r="E100" s="25">
        <v>18</v>
      </c>
      <c r="F100" s="25">
        <v>148</v>
      </c>
      <c r="G100" s="42" t="s">
        <v>87</v>
      </c>
      <c r="H100" s="5">
        <v>0.4</v>
      </c>
      <c r="I100" s="5">
        <v>0.6</v>
      </c>
      <c r="J100" s="26">
        <f t="shared" si="32"/>
        <v>12</v>
      </c>
      <c r="K100" s="41">
        <v>5</v>
      </c>
      <c r="L100" s="26">
        <v>7</v>
      </c>
    </row>
  </sheetData>
  <mergeCells count="18">
    <mergeCell ref="G3:I4"/>
    <mergeCell ref="A2:L2"/>
    <mergeCell ref="J3:L4"/>
    <mergeCell ref="A89:A97"/>
    <mergeCell ref="A98:A100"/>
    <mergeCell ref="A3:A5"/>
    <mergeCell ref="B3:B5"/>
    <mergeCell ref="C3:F4"/>
    <mergeCell ref="A44:A48"/>
    <mergeCell ref="A49:A59"/>
    <mergeCell ref="A60:A73"/>
    <mergeCell ref="A74:A80"/>
    <mergeCell ref="A81:A88"/>
    <mergeCell ref="A6:B6"/>
    <mergeCell ref="A7:A13"/>
    <mergeCell ref="A14:A22"/>
    <mergeCell ref="A23:A30"/>
    <mergeCell ref="A31:A43"/>
  </mergeCells>
  <phoneticPr fontId="5" type="noConversion"/>
  <printOptions horizontalCentered="1"/>
  <pageMargins left="0.55118110236220474" right="0.31496062992125984" top="0.59055118110236227" bottom="0.51181102362204722" header="0.15748031496062992" footer="0.51181102362204722"/>
  <pageSetup paperSize="9" scale="92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人才津贴扩面 (3)</vt:lpstr>
      <vt:lpstr>'人才津贴扩面 (3)'!Print_Area</vt:lpstr>
      <vt:lpstr>'人才津贴扩面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陈琳姿 10.104.98.20</cp:lastModifiedBy>
  <cp:lastPrinted>2019-12-24T00:49:27Z</cp:lastPrinted>
  <dcterms:created xsi:type="dcterms:W3CDTF">2019-06-03T00:42:00Z</dcterms:created>
  <dcterms:modified xsi:type="dcterms:W3CDTF">2019-12-24T05:33:28Z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