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90" yWindow="885" windowWidth="15480" windowHeight="11640" firstSheet="1" activeTab="1"/>
  </bookViews>
  <sheets>
    <sheet name="84VEUD" sheetId="3" state="hidden" r:id="rId1"/>
    <sheet name="发文" sheetId="2" r:id="rId2"/>
  </sheets>
  <definedNames>
    <definedName name="_xlnm.Print_Titles" localSheetId="1">发文!$4:$4</definedName>
  </definedNames>
  <calcPr calcId="124519" iterate="1"/>
</workbook>
</file>

<file path=xl/calcChain.xml><?xml version="1.0" encoding="utf-8"?>
<calcChain xmlns="http://schemas.openxmlformats.org/spreadsheetml/2006/main">
  <c r="E6" i="2"/>
  <c r="E9"/>
  <c r="D9"/>
  <c r="E10"/>
  <c r="E12"/>
  <c r="D12" s="1"/>
  <c r="E13"/>
  <c r="E14"/>
  <c r="E17"/>
  <c r="E18"/>
  <c r="D18"/>
  <c r="E20"/>
  <c r="E21"/>
  <c r="E23"/>
  <c r="E27"/>
  <c r="D27" s="1"/>
  <c r="D11"/>
  <c r="D19"/>
  <c r="D22"/>
  <c r="D26"/>
  <c r="D28"/>
  <c r="D29"/>
  <c r="D17"/>
  <c r="D20"/>
  <c r="D23"/>
  <c r="D21"/>
  <c r="D10"/>
  <c r="D13"/>
  <c r="D14"/>
  <c r="D6"/>
  <c r="D5"/>
</calcChain>
</file>

<file path=xl/sharedStrings.xml><?xml version="1.0" encoding="utf-8"?>
<sst xmlns="http://schemas.openxmlformats.org/spreadsheetml/2006/main" count="62" uniqueCount="42">
  <si>
    <t>金额</t>
    <phoneticPr fontId="2" type="noConversion"/>
  </si>
  <si>
    <t>汨罗市</t>
  </si>
  <si>
    <t>平江县</t>
  </si>
  <si>
    <t>湘阴县</t>
  </si>
  <si>
    <t>临湘市</t>
  </si>
  <si>
    <t>华容县</t>
  </si>
  <si>
    <t>岳阳县</t>
  </si>
  <si>
    <t>安乡县</t>
  </si>
  <si>
    <t>汉寿县</t>
  </si>
  <si>
    <t>澧县</t>
  </si>
  <si>
    <t>临澧县</t>
  </si>
  <si>
    <t>桃源县</t>
  </si>
  <si>
    <t>石门县</t>
  </si>
  <si>
    <t>沅江市</t>
  </si>
  <si>
    <t>南县</t>
  </si>
  <si>
    <t>桃江县</t>
  </si>
  <si>
    <t>安化县</t>
  </si>
  <si>
    <t>市州</t>
    <phoneticPr fontId="2" type="noConversion"/>
  </si>
  <si>
    <t>县市区</t>
    <phoneticPr fontId="2" type="noConversion"/>
  </si>
  <si>
    <t>项目名称</t>
    <phoneticPr fontId="2" type="noConversion"/>
  </si>
  <si>
    <t>合计</t>
    <phoneticPr fontId="2" type="noConversion"/>
  </si>
  <si>
    <t>长沙市</t>
    <phoneticPr fontId="2" type="noConversion"/>
  </si>
  <si>
    <t>岳阳市</t>
    <phoneticPr fontId="2" type="noConversion"/>
  </si>
  <si>
    <t>常德市</t>
    <phoneticPr fontId="2" type="noConversion"/>
  </si>
  <si>
    <t>益阳市</t>
    <phoneticPr fontId="2" type="noConversion"/>
  </si>
  <si>
    <t>长沙市本级及所辖区</t>
    <phoneticPr fontId="2" type="noConversion"/>
  </si>
  <si>
    <t>岳阳市本级及所辖区</t>
    <phoneticPr fontId="2" type="noConversion"/>
  </si>
  <si>
    <t>常德市本级及所辖区</t>
    <phoneticPr fontId="2" type="noConversion"/>
  </si>
  <si>
    <t>益阳市本级及所辖区</t>
    <phoneticPr fontId="2" type="noConversion"/>
  </si>
  <si>
    <t>岳阳市小计</t>
    <phoneticPr fontId="2" type="noConversion"/>
  </si>
  <si>
    <t>常德市小计</t>
    <phoneticPr fontId="2" type="noConversion"/>
  </si>
  <si>
    <t>益阳市小计</t>
    <phoneticPr fontId="2" type="noConversion"/>
  </si>
  <si>
    <t>单位：万元</t>
    <phoneticPr fontId="2" type="noConversion"/>
  </si>
  <si>
    <t>附件：</t>
    <phoneticPr fontId="2" type="noConversion"/>
  </si>
  <si>
    <t>备注</t>
    <phoneticPr fontId="2" type="noConversion"/>
  </si>
  <si>
    <t>津市</t>
    <phoneticPr fontId="2" type="noConversion"/>
  </si>
  <si>
    <t>君山区1272万元、云溪区101.43万元、南湖新区94.5万元、经济开发区88.32万元、屈原管理区629.27万元</t>
    <phoneticPr fontId="2" type="noConversion"/>
  </si>
  <si>
    <t>资阳区747.63万元、赫山区69.72万元、高新区46.8万元</t>
    <phoneticPr fontId="2" type="noConversion"/>
  </si>
  <si>
    <t>望城区495.3万元</t>
    <phoneticPr fontId="2" type="noConversion"/>
  </si>
  <si>
    <t>市本级750万元、武陵区214.68万元、鼎城区210.5万元、西洞庭管理区13.37万元、西湖管理区105.06万元</t>
    <phoneticPr fontId="2" type="noConversion"/>
  </si>
  <si>
    <t>2019年第二批洞庭湖生态环境专项整治工作奖补资金安排表</t>
    <phoneticPr fontId="2" type="noConversion"/>
  </si>
  <si>
    <t>城乡生活污染治理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</si>
</sst>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2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Times New Roman"/>
      <family val="1"/>
    </font>
    <font>
      <sz val="14"/>
      <name val="黑体"/>
      <family val="3"/>
      <charset val="134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Times New Roman"/>
      <family val="1"/>
    </font>
    <font>
      <b/>
      <sz val="12"/>
      <name val="Times New Roman"/>
      <family val="1"/>
    </font>
    <font>
      <sz val="18"/>
      <name val="方正小标宋_GBK"/>
      <family val="4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>
      <alignment vertical="center"/>
    </xf>
    <xf numFmtId="176" fontId="6" fillId="0" borderId="1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right" vertical="center" wrapText="1"/>
    </xf>
  </cellXfs>
  <cellStyles count="2">
    <cellStyle name="常规" xfId="0" builtinId="0"/>
    <cellStyle name="常规_西湖区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Formulas="1" workbookViewId="0">
      <selection activeCell="A7" sqref="A7"/>
    </sheetView>
  </sheetViews>
  <sheetFormatPr defaultRowHeight="14.25"/>
  <sheetData/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I53"/>
  <sheetViews>
    <sheetView tabSelected="1" topLeftCell="A13" workbookViewId="0">
      <selection activeCell="L33" sqref="L33"/>
    </sheetView>
  </sheetViews>
  <sheetFormatPr defaultRowHeight="15.75"/>
  <cols>
    <col min="1" max="1" width="7.75" customWidth="1"/>
    <col min="2" max="2" width="14.875" style="1" customWidth="1"/>
    <col min="3" max="3" width="25.375" style="1" customWidth="1"/>
    <col min="4" max="4" width="11.625" style="17" customWidth="1"/>
    <col min="5" max="8" width="11.625" style="17" hidden="1" customWidth="1"/>
    <col min="9" max="9" width="28.25" style="17" bestFit="1" customWidth="1"/>
  </cols>
  <sheetData>
    <row r="1" spans="1:9" ht="18.75">
      <c r="A1" s="12" t="s">
        <v>33</v>
      </c>
      <c r="B1" s="3"/>
      <c r="C1" s="3"/>
      <c r="D1" s="14"/>
      <c r="E1" s="14"/>
      <c r="F1" s="14"/>
      <c r="G1" s="14"/>
      <c r="H1" s="14"/>
      <c r="I1" s="14"/>
    </row>
    <row r="2" spans="1:9" ht="44.25" customHeight="1">
      <c r="A2" s="22" t="s">
        <v>40</v>
      </c>
      <c r="B2" s="22"/>
      <c r="C2" s="22"/>
      <c r="D2" s="22"/>
      <c r="E2" s="22"/>
      <c r="F2" s="22"/>
      <c r="G2" s="22"/>
      <c r="H2" s="22"/>
      <c r="I2" s="22"/>
    </row>
    <row r="3" spans="1:9" ht="18.75">
      <c r="A3" s="2"/>
      <c r="B3" s="2"/>
      <c r="C3" s="2"/>
      <c r="D3" s="28" t="s">
        <v>32</v>
      </c>
      <c r="E3" s="28"/>
      <c r="F3" s="28"/>
      <c r="G3" s="28"/>
      <c r="H3" s="28"/>
      <c r="I3" s="28"/>
    </row>
    <row r="4" spans="1:9" s="5" customFormat="1" ht="22.5" customHeight="1">
      <c r="A4" s="4" t="s">
        <v>17</v>
      </c>
      <c r="B4" s="4" t="s">
        <v>18</v>
      </c>
      <c r="C4" s="4" t="s">
        <v>19</v>
      </c>
      <c r="D4" s="15" t="s">
        <v>0</v>
      </c>
      <c r="E4" s="18"/>
      <c r="F4" s="18"/>
      <c r="G4" s="18"/>
      <c r="H4" s="18"/>
      <c r="I4" s="15" t="s">
        <v>34</v>
      </c>
    </row>
    <row r="5" spans="1:9" s="5" customFormat="1" ht="21.75" customHeight="1">
      <c r="A5" s="27" t="s">
        <v>20</v>
      </c>
      <c r="B5" s="27"/>
      <c r="C5" s="6"/>
      <c r="D5" s="16">
        <f>D6+D7+D15+D24</f>
        <v>27189.619999999995</v>
      </c>
      <c r="E5" s="19"/>
      <c r="F5" s="19"/>
      <c r="G5" s="19"/>
      <c r="H5" s="19"/>
      <c r="I5" s="16"/>
    </row>
    <row r="6" spans="1:9" s="5" customFormat="1" ht="39" customHeight="1">
      <c r="A6" s="13" t="s">
        <v>21</v>
      </c>
      <c r="B6" s="8" t="s">
        <v>25</v>
      </c>
      <c r="C6" s="8" t="s">
        <v>41</v>
      </c>
      <c r="D6" s="16">
        <f>E6+F6+G6+H6</f>
        <v>495.29999999999995</v>
      </c>
      <c r="E6" s="19">
        <f>308.7</f>
        <v>308.7</v>
      </c>
      <c r="F6" s="19">
        <v>186.6</v>
      </c>
      <c r="G6" s="19"/>
      <c r="H6" s="19"/>
      <c r="I6" s="8" t="s">
        <v>38</v>
      </c>
    </row>
    <row r="7" spans="1:9" s="5" customFormat="1">
      <c r="A7" s="26" t="s">
        <v>22</v>
      </c>
      <c r="B7" s="7" t="s">
        <v>29</v>
      </c>
      <c r="C7" s="7"/>
      <c r="D7" s="16">
        <v>11565.1</v>
      </c>
      <c r="E7" s="19"/>
      <c r="F7" s="19"/>
      <c r="G7" s="19"/>
      <c r="H7" s="19"/>
      <c r="I7" s="16"/>
    </row>
    <row r="8" spans="1:9" s="5" customFormat="1" ht="57">
      <c r="A8" s="26"/>
      <c r="B8" s="8" t="s">
        <v>26</v>
      </c>
      <c r="C8" s="8" t="s">
        <v>41</v>
      </c>
      <c r="D8" s="20">
        <v>2185.52</v>
      </c>
      <c r="E8" s="19"/>
      <c r="F8" s="19"/>
      <c r="G8" s="19"/>
      <c r="H8" s="19"/>
      <c r="I8" s="21" t="s">
        <v>36</v>
      </c>
    </row>
    <row r="9" spans="1:9" s="5" customFormat="1">
      <c r="A9" s="26"/>
      <c r="B9" s="8" t="s">
        <v>1</v>
      </c>
      <c r="C9" s="8" t="s">
        <v>41</v>
      </c>
      <c r="D9" s="20">
        <f t="shared" ref="D9:D14" si="0">E9+F9+G9+H9</f>
        <v>1209.97</v>
      </c>
      <c r="E9" s="19">
        <f>123.04</f>
        <v>123.04</v>
      </c>
      <c r="F9" s="19">
        <v>670</v>
      </c>
      <c r="G9" s="19">
        <v>100</v>
      </c>
      <c r="H9" s="19">
        <v>316.93</v>
      </c>
      <c r="I9" s="21"/>
    </row>
    <row r="10" spans="1:9" s="5" customFormat="1">
      <c r="A10" s="26"/>
      <c r="B10" s="8" t="s">
        <v>2</v>
      </c>
      <c r="C10" s="8" t="s">
        <v>41</v>
      </c>
      <c r="D10" s="20">
        <f t="shared" si="0"/>
        <v>1015.72</v>
      </c>
      <c r="E10" s="19">
        <f>90.72</f>
        <v>90.72</v>
      </c>
      <c r="F10" s="19">
        <v>465</v>
      </c>
      <c r="G10" s="19">
        <v>460</v>
      </c>
      <c r="H10" s="19"/>
      <c r="I10" s="21"/>
    </row>
    <row r="11" spans="1:9" s="5" customFormat="1">
      <c r="A11" s="26"/>
      <c r="B11" s="8" t="s">
        <v>3</v>
      </c>
      <c r="C11" s="8" t="s">
        <v>41</v>
      </c>
      <c r="D11" s="20">
        <f t="shared" si="0"/>
        <v>440</v>
      </c>
      <c r="E11" s="19"/>
      <c r="F11" s="19">
        <v>160</v>
      </c>
      <c r="G11" s="19">
        <v>280</v>
      </c>
      <c r="H11" s="19"/>
      <c r="I11" s="21"/>
    </row>
    <row r="12" spans="1:9" s="5" customFormat="1">
      <c r="A12" s="26"/>
      <c r="B12" s="8" t="s">
        <v>4</v>
      </c>
      <c r="C12" s="8" t="s">
        <v>41</v>
      </c>
      <c r="D12" s="20">
        <f t="shared" si="0"/>
        <v>2242.6799999999998</v>
      </c>
      <c r="E12" s="19">
        <f>687.68</f>
        <v>687.68</v>
      </c>
      <c r="F12" s="19">
        <v>1175</v>
      </c>
      <c r="G12" s="19">
        <v>380</v>
      </c>
      <c r="H12" s="19"/>
      <c r="I12" s="21"/>
    </row>
    <row r="13" spans="1:9" s="5" customFormat="1">
      <c r="A13" s="26"/>
      <c r="B13" s="8" t="s">
        <v>5</v>
      </c>
      <c r="C13" s="8" t="s">
        <v>41</v>
      </c>
      <c r="D13" s="20">
        <f t="shared" si="0"/>
        <v>1371.08</v>
      </c>
      <c r="E13" s="19">
        <f>21.08</f>
        <v>21.08</v>
      </c>
      <c r="F13" s="19">
        <v>1250</v>
      </c>
      <c r="G13" s="19">
        <v>100</v>
      </c>
      <c r="H13" s="19"/>
      <c r="I13" s="21"/>
    </row>
    <row r="14" spans="1:9" s="5" customFormat="1">
      <c r="A14" s="26"/>
      <c r="B14" s="8" t="s">
        <v>6</v>
      </c>
      <c r="C14" s="8" t="s">
        <v>41</v>
      </c>
      <c r="D14" s="20">
        <f t="shared" si="0"/>
        <v>3100.13</v>
      </c>
      <c r="E14" s="19">
        <f>521.96</f>
        <v>521.96</v>
      </c>
      <c r="F14" s="19">
        <v>881</v>
      </c>
      <c r="G14" s="19">
        <v>1600</v>
      </c>
      <c r="H14" s="19">
        <v>97.17</v>
      </c>
      <c r="I14" s="21"/>
    </row>
    <row r="15" spans="1:9" s="5" customFormat="1">
      <c r="A15" s="26" t="s">
        <v>23</v>
      </c>
      <c r="B15" s="7" t="s">
        <v>30</v>
      </c>
      <c r="C15" s="7"/>
      <c r="D15" s="16">
        <v>10486.05</v>
      </c>
      <c r="E15" s="19"/>
      <c r="F15" s="19"/>
      <c r="G15" s="19"/>
      <c r="H15" s="19"/>
      <c r="I15" s="16"/>
    </row>
    <row r="16" spans="1:9" s="5" customFormat="1" ht="57">
      <c r="A16" s="26"/>
      <c r="B16" s="8" t="s">
        <v>27</v>
      </c>
      <c r="C16" s="8" t="s">
        <v>41</v>
      </c>
      <c r="D16" s="20">
        <v>1293.6099999999999</v>
      </c>
      <c r="E16" s="19"/>
      <c r="F16" s="19"/>
      <c r="G16" s="19"/>
      <c r="H16" s="19">
        <v>750</v>
      </c>
      <c r="I16" s="21" t="s">
        <v>39</v>
      </c>
    </row>
    <row r="17" spans="1:9" s="5" customFormat="1">
      <c r="A17" s="26"/>
      <c r="B17" s="9" t="s">
        <v>35</v>
      </c>
      <c r="C17" s="8" t="s">
        <v>41</v>
      </c>
      <c r="D17" s="20">
        <f t="shared" ref="D17:D23" si="1">E17+F17+G17+H17</f>
        <v>1052.24</v>
      </c>
      <c r="E17" s="19">
        <f>1003.44</f>
        <v>1003.44</v>
      </c>
      <c r="F17" s="19">
        <v>48.8</v>
      </c>
      <c r="G17" s="19"/>
      <c r="H17" s="19"/>
      <c r="I17" s="21"/>
    </row>
    <row r="18" spans="1:9" s="5" customFormat="1">
      <c r="A18" s="26"/>
      <c r="B18" s="9" t="s">
        <v>7</v>
      </c>
      <c r="C18" s="8" t="s">
        <v>41</v>
      </c>
      <c r="D18" s="20">
        <f t="shared" si="1"/>
        <v>1319</v>
      </c>
      <c r="E18" s="19">
        <f>988</f>
        <v>988</v>
      </c>
      <c r="F18" s="19">
        <v>131</v>
      </c>
      <c r="G18" s="19">
        <v>200</v>
      </c>
      <c r="H18" s="19"/>
      <c r="I18" s="21"/>
    </row>
    <row r="19" spans="1:9" s="5" customFormat="1">
      <c r="A19" s="26"/>
      <c r="B19" s="9" t="s">
        <v>8</v>
      </c>
      <c r="C19" s="8" t="s">
        <v>41</v>
      </c>
      <c r="D19" s="20">
        <f t="shared" si="1"/>
        <v>630</v>
      </c>
      <c r="E19" s="19"/>
      <c r="F19" s="19">
        <v>630</v>
      </c>
      <c r="G19" s="19"/>
      <c r="H19" s="19"/>
      <c r="I19" s="21"/>
    </row>
    <row r="20" spans="1:9" s="5" customFormat="1">
      <c r="A20" s="26"/>
      <c r="B20" s="9" t="s">
        <v>9</v>
      </c>
      <c r="C20" s="8" t="s">
        <v>41</v>
      </c>
      <c r="D20" s="20">
        <f t="shared" si="1"/>
        <v>2788.6800000000003</v>
      </c>
      <c r="E20" s="19">
        <f>1958.68</f>
        <v>1958.68</v>
      </c>
      <c r="F20" s="19">
        <v>430</v>
      </c>
      <c r="G20" s="19">
        <v>400</v>
      </c>
      <c r="H20" s="19"/>
      <c r="I20" s="21"/>
    </row>
    <row r="21" spans="1:9" s="5" customFormat="1">
      <c r="A21" s="26"/>
      <c r="B21" s="9" t="s">
        <v>10</v>
      </c>
      <c r="C21" s="8" t="s">
        <v>41</v>
      </c>
      <c r="D21" s="20">
        <f t="shared" si="1"/>
        <v>1456.36</v>
      </c>
      <c r="E21" s="19">
        <f>1176.36</f>
        <v>1176.3599999999999</v>
      </c>
      <c r="F21" s="19">
        <v>240</v>
      </c>
      <c r="G21" s="19">
        <v>40</v>
      </c>
      <c r="H21" s="19"/>
      <c r="I21" s="21"/>
    </row>
    <row r="22" spans="1:9" s="5" customFormat="1">
      <c r="A22" s="26"/>
      <c r="B22" s="9" t="s">
        <v>11</v>
      </c>
      <c r="C22" s="8" t="s">
        <v>41</v>
      </c>
      <c r="D22" s="20">
        <f t="shared" si="1"/>
        <v>1039.5999999999999</v>
      </c>
      <c r="E22" s="19"/>
      <c r="F22" s="19">
        <v>239.6</v>
      </c>
      <c r="G22" s="19">
        <v>800</v>
      </c>
      <c r="H22" s="19"/>
      <c r="I22" s="21"/>
    </row>
    <row r="23" spans="1:9" s="5" customFormat="1">
      <c r="A23" s="26"/>
      <c r="B23" s="9" t="s">
        <v>12</v>
      </c>
      <c r="C23" s="8" t="s">
        <v>41</v>
      </c>
      <c r="D23" s="20">
        <f t="shared" si="1"/>
        <v>906.56</v>
      </c>
      <c r="E23" s="19">
        <f>256.56</f>
        <v>256.56</v>
      </c>
      <c r="F23" s="19">
        <v>350</v>
      </c>
      <c r="G23" s="19">
        <v>300</v>
      </c>
      <c r="H23" s="19"/>
      <c r="I23" s="21"/>
    </row>
    <row r="24" spans="1:9" s="5" customFormat="1">
      <c r="A24" s="23" t="s">
        <v>24</v>
      </c>
      <c r="B24" s="7" t="s">
        <v>31</v>
      </c>
      <c r="C24" s="7"/>
      <c r="D24" s="16">
        <v>4643.17</v>
      </c>
      <c r="E24" s="19"/>
      <c r="F24" s="19"/>
      <c r="G24" s="19"/>
      <c r="H24" s="19"/>
      <c r="I24" s="16"/>
    </row>
    <row r="25" spans="1:9" s="5" customFormat="1" ht="28.5">
      <c r="A25" s="24"/>
      <c r="B25" s="8" t="s">
        <v>28</v>
      </c>
      <c r="C25" s="8" t="s">
        <v>41</v>
      </c>
      <c r="D25" s="20">
        <v>864.15</v>
      </c>
      <c r="E25" s="19"/>
      <c r="F25" s="19"/>
      <c r="G25" s="19"/>
      <c r="H25" s="19"/>
      <c r="I25" s="21" t="s">
        <v>37</v>
      </c>
    </row>
    <row r="26" spans="1:9" s="5" customFormat="1">
      <c r="A26" s="24"/>
      <c r="B26" s="8" t="s">
        <v>13</v>
      </c>
      <c r="C26" s="8" t="s">
        <v>41</v>
      </c>
      <c r="D26" s="20">
        <f>E26+F26+G26+H26</f>
        <v>120</v>
      </c>
      <c r="E26" s="19"/>
      <c r="F26" s="19"/>
      <c r="G26" s="19">
        <v>120</v>
      </c>
      <c r="H26" s="19"/>
      <c r="I26" s="21"/>
    </row>
    <row r="27" spans="1:9" s="5" customFormat="1">
      <c r="A27" s="24"/>
      <c r="B27" s="8" t="s">
        <v>14</v>
      </c>
      <c r="C27" s="8" t="s">
        <v>41</v>
      </c>
      <c r="D27" s="20">
        <f>E27+F27+G27+H27</f>
        <v>2136.02</v>
      </c>
      <c r="E27" s="19">
        <f>467.44</f>
        <v>467.44</v>
      </c>
      <c r="F27" s="19">
        <v>1510</v>
      </c>
      <c r="G27" s="19">
        <v>80</v>
      </c>
      <c r="H27" s="19">
        <v>78.58</v>
      </c>
      <c r="I27" s="21"/>
    </row>
    <row r="28" spans="1:9" s="5" customFormat="1">
      <c r="A28" s="24"/>
      <c r="B28" s="8" t="s">
        <v>15</v>
      </c>
      <c r="C28" s="8" t="s">
        <v>41</v>
      </c>
      <c r="D28" s="20">
        <f>E28+F28+G28+H28</f>
        <v>440</v>
      </c>
      <c r="E28" s="19"/>
      <c r="F28" s="19"/>
      <c r="G28" s="19">
        <v>440</v>
      </c>
      <c r="H28" s="19"/>
      <c r="I28" s="21"/>
    </row>
    <row r="29" spans="1:9" s="5" customFormat="1">
      <c r="A29" s="25"/>
      <c r="B29" s="8" t="s">
        <v>16</v>
      </c>
      <c r="C29" s="8" t="s">
        <v>41</v>
      </c>
      <c r="D29" s="20">
        <f>E29+F29+G29+H29</f>
        <v>1083</v>
      </c>
      <c r="E29" s="19"/>
      <c r="F29" s="19">
        <v>863</v>
      </c>
      <c r="G29" s="19">
        <v>220</v>
      </c>
      <c r="H29" s="19"/>
      <c r="I29" s="21"/>
    </row>
    <row r="30" spans="1:9" s="5" customFormat="1">
      <c r="A30" s="10"/>
      <c r="B30" s="11"/>
      <c r="C30" s="11"/>
      <c r="D30" s="17"/>
      <c r="E30" s="17"/>
      <c r="F30" s="17"/>
      <c r="G30" s="17"/>
      <c r="H30" s="17"/>
      <c r="I30" s="17"/>
    </row>
    <row r="31" spans="1:9" s="5" customFormat="1">
      <c r="A31" s="10"/>
      <c r="B31" s="11"/>
      <c r="C31" s="11"/>
      <c r="D31" s="17"/>
      <c r="E31" s="17"/>
      <c r="F31" s="17"/>
      <c r="G31" s="17"/>
      <c r="H31" s="17"/>
      <c r="I31" s="17"/>
    </row>
    <row r="32" spans="1:9" s="5" customFormat="1">
      <c r="A32" s="10"/>
      <c r="B32" s="11"/>
      <c r="C32" s="11"/>
      <c r="D32" s="17"/>
      <c r="E32" s="17"/>
      <c r="F32" s="17"/>
      <c r="G32" s="17"/>
      <c r="H32" s="17"/>
      <c r="I32" s="17"/>
    </row>
    <row r="33" spans="1:9" s="5" customFormat="1">
      <c r="A33" s="10"/>
      <c r="B33" s="11"/>
      <c r="C33" s="11"/>
      <c r="D33" s="17"/>
      <c r="E33" s="17"/>
      <c r="F33" s="17"/>
      <c r="G33" s="17"/>
      <c r="H33" s="17"/>
      <c r="I33" s="17"/>
    </row>
    <row r="34" spans="1:9">
      <c r="A34" s="10"/>
      <c r="B34" s="11"/>
      <c r="C34" s="11"/>
    </row>
    <row r="35" spans="1:9">
      <c r="A35" s="10"/>
      <c r="B35" s="11"/>
      <c r="C35" s="11"/>
    </row>
    <row r="36" spans="1:9">
      <c r="A36" s="10"/>
      <c r="B36" s="11"/>
      <c r="C36" s="11"/>
    </row>
    <row r="37" spans="1:9">
      <c r="A37" s="10"/>
      <c r="B37" s="11"/>
      <c r="C37" s="11"/>
    </row>
    <row r="38" spans="1:9">
      <c r="A38" s="10"/>
      <c r="B38" s="11"/>
      <c r="C38" s="11"/>
    </row>
    <row r="39" spans="1:9">
      <c r="A39" s="10"/>
      <c r="B39" s="11"/>
      <c r="C39" s="11"/>
    </row>
    <row r="40" spans="1:9">
      <c r="A40" s="10"/>
      <c r="B40" s="11"/>
      <c r="C40" s="11"/>
    </row>
    <row r="41" spans="1:9">
      <c r="A41" s="10"/>
      <c r="B41" s="11"/>
      <c r="C41" s="11"/>
    </row>
    <row r="42" spans="1:9">
      <c r="A42" s="10"/>
      <c r="B42" s="11"/>
      <c r="C42" s="11"/>
    </row>
    <row r="43" spans="1:9">
      <c r="A43" s="10"/>
      <c r="B43" s="11"/>
      <c r="C43" s="11"/>
    </row>
    <row r="44" spans="1:9">
      <c r="A44" s="10"/>
      <c r="B44" s="11"/>
      <c r="C44" s="11"/>
    </row>
    <row r="45" spans="1:9">
      <c r="A45" s="10"/>
      <c r="B45" s="11"/>
      <c r="C45" s="11"/>
    </row>
    <row r="46" spans="1:9">
      <c r="A46" s="10"/>
      <c r="B46" s="11"/>
      <c r="C46" s="11"/>
    </row>
    <row r="47" spans="1:9">
      <c r="A47" s="10"/>
      <c r="B47" s="11"/>
      <c r="C47" s="11"/>
    </row>
    <row r="48" spans="1:9">
      <c r="A48" s="10"/>
      <c r="B48" s="11"/>
      <c r="C48" s="11"/>
    </row>
    <row r="49" spans="1:3">
      <c r="A49" s="10"/>
      <c r="B49" s="11"/>
      <c r="C49" s="11"/>
    </row>
    <row r="50" spans="1:3">
      <c r="A50" s="10"/>
      <c r="B50" s="11"/>
      <c r="C50" s="11"/>
    </row>
    <row r="51" spans="1:3">
      <c r="A51" s="10"/>
      <c r="B51" s="11"/>
      <c r="C51" s="11"/>
    </row>
    <row r="52" spans="1:3">
      <c r="A52" s="10"/>
      <c r="B52" s="11"/>
      <c r="C52" s="11"/>
    </row>
    <row r="53" spans="1:3">
      <c r="A53" s="10"/>
      <c r="B53" s="11"/>
      <c r="C53" s="11"/>
    </row>
  </sheetData>
  <mergeCells count="6">
    <mergeCell ref="A2:I2"/>
    <mergeCell ref="A24:A29"/>
    <mergeCell ref="A15:A23"/>
    <mergeCell ref="A5:B5"/>
    <mergeCell ref="A7:A14"/>
    <mergeCell ref="D3:I3"/>
  </mergeCells>
  <phoneticPr fontId="2" type="noConversion"/>
  <printOptions horizontalCentered="1"/>
  <pageMargins left="0.27559055118110237" right="0.27559055118110237" top="0.78740157480314965" bottom="0.78740157480314965" header="0.51181102362204722" footer="0.51181102362204722"/>
  <pageSetup paperSize="9" orientation="portrait" horizontalDpi="300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84VEUD</vt:lpstr>
      <vt:lpstr>发文</vt:lpstr>
      <vt:lpstr>发文!Print_Titles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邓卫平</dc:creator>
  <cp:lastModifiedBy>张曦</cp:lastModifiedBy>
  <cp:lastPrinted>2019-04-12T03:03:55Z</cp:lastPrinted>
  <dcterms:created xsi:type="dcterms:W3CDTF">2009-12-28T03:01:49Z</dcterms:created>
  <dcterms:modified xsi:type="dcterms:W3CDTF">2019-05-05T03:29:22Z</dcterms:modified>
</cp:coreProperties>
</file>