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0490" windowHeight="7830"/>
  </bookViews>
  <sheets>
    <sheet name="Sheet1" sheetId="1" r:id="rId1"/>
    <sheet name="Sheet2" sheetId="2" r:id="rId2"/>
    <sheet name="Sheet3" sheetId="3" r:id="rId3"/>
  </sheets>
  <definedNames>
    <definedName name="_xlnm.Print_Titles" localSheetId="0">Sheet1!$4:$6</definedName>
  </definedNames>
  <calcPr calcId="145621"/>
</workbook>
</file>

<file path=xl/calcChain.xml><?xml version="1.0" encoding="utf-8"?>
<calcChain xmlns="http://schemas.openxmlformats.org/spreadsheetml/2006/main">
  <c r="AB124" i="1" l="1"/>
  <c r="Y124" i="1"/>
  <c r="X124" i="1"/>
  <c r="W124" i="1" s="1"/>
  <c r="C124" i="1" s="1"/>
  <c r="L124" i="1"/>
  <c r="I124" i="1"/>
  <c r="AB123" i="1"/>
  <c r="Y123" i="1"/>
  <c r="L123" i="1"/>
  <c r="I123" i="1"/>
  <c r="AB122" i="1"/>
  <c r="Y122" i="1"/>
  <c r="X122" i="1" s="1"/>
  <c r="W122" i="1" s="1"/>
  <c r="L122" i="1"/>
  <c r="I122" i="1"/>
  <c r="AB121" i="1"/>
  <c r="Y121" i="1"/>
  <c r="X121" i="1" s="1"/>
  <c r="W121" i="1" s="1"/>
  <c r="C121" i="1" s="1"/>
  <c r="L121" i="1"/>
  <c r="I121" i="1"/>
  <c r="AB120" i="1"/>
  <c r="Y120" i="1"/>
  <c r="X120" i="1"/>
  <c r="W120" i="1"/>
  <c r="C120" i="1" s="1"/>
  <c r="L120" i="1"/>
  <c r="I120" i="1"/>
  <c r="AB119" i="1"/>
  <c r="Y119" i="1"/>
  <c r="L119" i="1"/>
  <c r="I119" i="1"/>
  <c r="AB118" i="1"/>
  <c r="Y118" i="1"/>
  <c r="L118" i="1"/>
  <c r="I118" i="1"/>
  <c r="AB117" i="1"/>
  <c r="Y117" i="1"/>
  <c r="X117" i="1"/>
  <c r="W117" i="1" s="1"/>
  <c r="L117" i="1"/>
  <c r="I117" i="1"/>
  <c r="C117" i="1" s="1"/>
  <c r="AE116" i="1"/>
  <c r="AB116" i="1"/>
  <c r="Y116" i="1"/>
  <c r="X116" i="1" s="1"/>
  <c r="W116" i="1" s="1"/>
  <c r="L116" i="1"/>
  <c r="G116" i="1"/>
  <c r="C116" i="1" s="1"/>
  <c r="AE115" i="1"/>
  <c r="AD115" i="1"/>
  <c r="AB115" i="1"/>
  <c r="Y115" i="1"/>
  <c r="S115" i="1"/>
  <c r="O115" i="1"/>
  <c r="L115" i="1" s="1"/>
  <c r="N115" i="1"/>
  <c r="M115" i="1"/>
  <c r="K115" i="1"/>
  <c r="J115" i="1"/>
  <c r="I115" i="1" s="1"/>
  <c r="G115" i="1"/>
  <c r="F115" i="1"/>
  <c r="E115" i="1"/>
  <c r="D115" i="1"/>
  <c r="AB114" i="1"/>
  <c r="Y114" i="1"/>
  <c r="X114" i="1" s="1"/>
  <c r="W114" i="1"/>
  <c r="L114" i="1"/>
  <c r="I114" i="1"/>
  <c r="AB113" i="1"/>
  <c r="Y113" i="1"/>
  <c r="X113" i="1" s="1"/>
  <c r="W113" i="1" s="1"/>
  <c r="L113" i="1"/>
  <c r="I113" i="1"/>
  <c r="AB112" i="1"/>
  <c r="Y112" i="1"/>
  <c r="X112" i="1" s="1"/>
  <c r="W112" i="1" s="1"/>
  <c r="C112" i="1" s="1"/>
  <c r="L112" i="1"/>
  <c r="I112" i="1"/>
  <c r="AB111" i="1"/>
  <c r="Y111" i="1"/>
  <c r="X111" i="1"/>
  <c r="W111" i="1"/>
  <c r="C111" i="1" s="1"/>
  <c r="L111" i="1"/>
  <c r="I111" i="1"/>
  <c r="AB110" i="1"/>
  <c r="Y110" i="1"/>
  <c r="X110" i="1" s="1"/>
  <c r="W110" i="1" s="1"/>
  <c r="L110" i="1"/>
  <c r="I110" i="1"/>
  <c r="AB109" i="1"/>
  <c r="Y109" i="1"/>
  <c r="L109" i="1"/>
  <c r="I109" i="1"/>
  <c r="AB108" i="1"/>
  <c r="Y108" i="1"/>
  <c r="X108" i="1"/>
  <c r="W108" i="1" s="1"/>
  <c r="L108" i="1"/>
  <c r="I108" i="1"/>
  <c r="C108" i="1" s="1"/>
  <c r="AB107" i="1"/>
  <c r="Y107" i="1"/>
  <c r="X107" i="1"/>
  <c r="W107" i="1" s="1"/>
  <c r="L107" i="1"/>
  <c r="I107" i="1"/>
  <c r="C107" i="1"/>
  <c r="AB106" i="1"/>
  <c r="Y106" i="1"/>
  <c r="X106" i="1" s="1"/>
  <c r="W106" i="1"/>
  <c r="L106" i="1"/>
  <c r="I106" i="1"/>
  <c r="AB105" i="1"/>
  <c r="Y105" i="1"/>
  <c r="X105" i="1" s="1"/>
  <c r="W105" i="1" s="1"/>
  <c r="L105" i="1"/>
  <c r="I105" i="1"/>
  <c r="AB104" i="1"/>
  <c r="Y104" i="1"/>
  <c r="X104" i="1" s="1"/>
  <c r="W104" i="1" s="1"/>
  <c r="C104" i="1" s="1"/>
  <c r="L104" i="1"/>
  <c r="I104" i="1"/>
  <c r="AB103" i="1"/>
  <c r="Y103" i="1"/>
  <c r="X103" i="1"/>
  <c r="W103" i="1"/>
  <c r="C103" i="1" s="1"/>
  <c r="L103" i="1"/>
  <c r="I103" i="1"/>
  <c r="AE102" i="1"/>
  <c r="AB102" i="1"/>
  <c r="Y102" i="1"/>
  <c r="X102" i="1"/>
  <c r="W102" i="1"/>
  <c r="L102" i="1"/>
  <c r="I102" i="1"/>
  <c r="G102" i="1"/>
  <c r="G101" i="1" s="1"/>
  <c r="C102" i="1"/>
  <c r="AE101" i="1"/>
  <c r="AC101" i="1"/>
  <c r="AB101" i="1"/>
  <c r="AA101" i="1"/>
  <c r="Z101" i="1"/>
  <c r="Y101" i="1" s="1"/>
  <c r="X101" i="1" s="1"/>
  <c r="W101" i="1" s="1"/>
  <c r="S101" i="1"/>
  <c r="R101" i="1"/>
  <c r="O101" i="1"/>
  <c r="M101" i="1"/>
  <c r="L101" i="1" s="1"/>
  <c r="K101" i="1"/>
  <c r="J101" i="1"/>
  <c r="I101" i="1" s="1"/>
  <c r="F101" i="1"/>
  <c r="E101" i="1"/>
  <c r="D101" i="1"/>
  <c r="AB100" i="1"/>
  <c r="Y100" i="1"/>
  <c r="X100" i="1"/>
  <c r="W100" i="1" s="1"/>
  <c r="C100" i="1" s="1"/>
  <c r="L100" i="1"/>
  <c r="I100" i="1"/>
  <c r="AB99" i="1"/>
  <c r="Y99" i="1"/>
  <c r="X99" i="1"/>
  <c r="W99" i="1"/>
  <c r="C99" i="1" s="1"/>
  <c r="L99" i="1"/>
  <c r="I99" i="1"/>
  <c r="AB98" i="1"/>
  <c r="Y98" i="1"/>
  <c r="X98" i="1" s="1"/>
  <c r="W98" i="1"/>
  <c r="L98" i="1"/>
  <c r="I98" i="1"/>
  <c r="AB97" i="1"/>
  <c r="Y97" i="1"/>
  <c r="X97" i="1" s="1"/>
  <c r="W97" i="1" s="1"/>
  <c r="L97" i="1"/>
  <c r="I97" i="1"/>
  <c r="AE96" i="1"/>
  <c r="AB96" i="1"/>
  <c r="Y96" i="1"/>
  <c r="L96" i="1"/>
  <c r="I96" i="1"/>
  <c r="G96" i="1"/>
  <c r="AE95" i="1"/>
  <c r="AD95" i="1"/>
  <c r="AC95" i="1"/>
  <c r="AB95" i="1" s="1"/>
  <c r="AA95" i="1"/>
  <c r="Z95" i="1"/>
  <c r="S95" i="1"/>
  <c r="R95" i="1"/>
  <c r="O95" i="1"/>
  <c r="M95" i="1"/>
  <c r="L95" i="1"/>
  <c r="K95" i="1"/>
  <c r="J95" i="1"/>
  <c r="I95" i="1"/>
  <c r="G95" i="1"/>
  <c r="AB94" i="1"/>
  <c r="Y94" i="1"/>
  <c r="X94" i="1"/>
  <c r="W94" i="1" s="1"/>
  <c r="L94" i="1"/>
  <c r="I94" i="1"/>
  <c r="C94" i="1" s="1"/>
  <c r="AB93" i="1"/>
  <c r="Y93" i="1"/>
  <c r="X93" i="1"/>
  <c r="W93" i="1" s="1"/>
  <c r="L93" i="1"/>
  <c r="I93" i="1"/>
  <c r="C93" i="1"/>
  <c r="AB92" i="1"/>
  <c r="Y92" i="1"/>
  <c r="X92" i="1" s="1"/>
  <c r="W92" i="1"/>
  <c r="L92" i="1"/>
  <c r="I92" i="1"/>
  <c r="AB91" i="1"/>
  <c r="Y91" i="1"/>
  <c r="X91" i="1" s="1"/>
  <c r="W91" i="1" s="1"/>
  <c r="L91" i="1"/>
  <c r="I91" i="1"/>
  <c r="AB90" i="1"/>
  <c r="Y90" i="1"/>
  <c r="X90" i="1"/>
  <c r="W90" i="1" s="1"/>
  <c r="C90" i="1" s="1"/>
  <c r="L90" i="1"/>
  <c r="I90" i="1"/>
  <c r="AB89" i="1"/>
  <c r="Y89" i="1"/>
  <c r="X89" i="1"/>
  <c r="W89" i="1"/>
  <c r="C89" i="1" s="1"/>
  <c r="L89" i="1"/>
  <c r="I89" i="1"/>
  <c r="AB88" i="1"/>
  <c r="Y88" i="1"/>
  <c r="X88" i="1" s="1"/>
  <c r="W88" i="1" s="1"/>
  <c r="L88" i="1"/>
  <c r="I88" i="1"/>
  <c r="AB87" i="1"/>
  <c r="Y87" i="1"/>
  <c r="L87" i="1"/>
  <c r="I87" i="1"/>
  <c r="AB86" i="1"/>
  <c r="Y86" i="1"/>
  <c r="X86" i="1"/>
  <c r="W86" i="1" s="1"/>
  <c r="L86" i="1"/>
  <c r="I86" i="1"/>
  <c r="C86" i="1" s="1"/>
  <c r="AE85" i="1"/>
  <c r="AB85" i="1"/>
  <c r="Y85" i="1"/>
  <c r="X85" i="1" s="1"/>
  <c r="W85" i="1" s="1"/>
  <c r="L85" i="1"/>
  <c r="I85" i="1"/>
  <c r="G85" i="1"/>
  <c r="AE84" i="1"/>
  <c r="AD84" i="1"/>
  <c r="AC84" i="1"/>
  <c r="AB84" i="1" s="1"/>
  <c r="AA84" i="1"/>
  <c r="Z84" i="1"/>
  <c r="Y84" i="1"/>
  <c r="R84" i="1"/>
  <c r="O84" i="1"/>
  <c r="L84" i="1" s="1"/>
  <c r="N84" i="1"/>
  <c r="M84" i="1"/>
  <c r="K84" i="1"/>
  <c r="K7" i="1" s="1"/>
  <c r="J84" i="1"/>
  <c r="F84" i="1"/>
  <c r="E84" i="1"/>
  <c r="D84" i="1"/>
  <c r="AB83" i="1"/>
  <c r="Y83" i="1"/>
  <c r="L83" i="1"/>
  <c r="I83" i="1"/>
  <c r="AB82" i="1"/>
  <c r="Y82" i="1"/>
  <c r="L82" i="1"/>
  <c r="I82" i="1"/>
  <c r="AB81" i="1"/>
  <c r="Y81" i="1"/>
  <c r="X81" i="1"/>
  <c r="W81" i="1" s="1"/>
  <c r="L81" i="1"/>
  <c r="I81" i="1"/>
  <c r="C81" i="1" s="1"/>
  <c r="AB80" i="1"/>
  <c r="Y80" i="1"/>
  <c r="X80" i="1"/>
  <c r="W80" i="1" s="1"/>
  <c r="C80" i="1" s="1"/>
  <c r="L80" i="1"/>
  <c r="I80" i="1"/>
  <c r="AB79" i="1"/>
  <c r="Y79" i="1"/>
  <c r="X79" i="1" s="1"/>
  <c r="W79" i="1"/>
  <c r="L79" i="1"/>
  <c r="I79" i="1"/>
  <c r="AB78" i="1"/>
  <c r="Y78" i="1"/>
  <c r="X78" i="1" s="1"/>
  <c r="W78" i="1" s="1"/>
  <c r="L78" i="1"/>
  <c r="I78" i="1"/>
  <c r="AB77" i="1"/>
  <c r="Y77" i="1"/>
  <c r="X77" i="1"/>
  <c r="W77" i="1" s="1"/>
  <c r="C77" i="1" s="1"/>
  <c r="L77" i="1"/>
  <c r="I77" i="1"/>
  <c r="AB76" i="1"/>
  <c r="Y76" i="1"/>
  <c r="X76" i="1"/>
  <c r="W76" i="1"/>
  <c r="C76" i="1" s="1"/>
  <c r="L76" i="1"/>
  <c r="I76" i="1"/>
  <c r="AB75" i="1"/>
  <c r="Y75" i="1"/>
  <c r="L75" i="1"/>
  <c r="I75" i="1"/>
  <c r="AE74" i="1"/>
  <c r="AB74" i="1"/>
  <c r="Y74" i="1"/>
  <c r="X74" i="1" s="1"/>
  <c r="W74" i="1"/>
  <c r="L74" i="1"/>
  <c r="I74" i="1"/>
  <c r="G74" i="1"/>
  <c r="C74" i="1"/>
  <c r="AE73" i="1"/>
  <c r="AD73" i="1"/>
  <c r="AC73" i="1"/>
  <c r="AB73" i="1"/>
  <c r="AA73" i="1"/>
  <c r="Z73" i="1"/>
  <c r="S73" i="1"/>
  <c r="R73" i="1"/>
  <c r="O73" i="1"/>
  <c r="N73" i="1"/>
  <c r="M73" i="1"/>
  <c r="L73" i="1" s="1"/>
  <c r="K73" i="1"/>
  <c r="J73" i="1"/>
  <c r="I73" i="1" s="1"/>
  <c r="H73" i="1"/>
  <c r="G73" i="1"/>
  <c r="F73" i="1"/>
  <c r="E73" i="1"/>
  <c r="D73" i="1"/>
  <c r="AB72" i="1"/>
  <c r="Y72" i="1"/>
  <c r="X72" i="1" s="1"/>
  <c r="W72" i="1"/>
  <c r="L72" i="1"/>
  <c r="I72" i="1"/>
  <c r="AB71" i="1"/>
  <c r="Y71" i="1"/>
  <c r="X71" i="1" s="1"/>
  <c r="W71" i="1" s="1"/>
  <c r="L71" i="1"/>
  <c r="I71" i="1"/>
  <c r="AB70" i="1"/>
  <c r="Y70" i="1"/>
  <c r="X70" i="1"/>
  <c r="W70" i="1" s="1"/>
  <c r="C70" i="1" s="1"/>
  <c r="L70" i="1"/>
  <c r="I70" i="1"/>
  <c r="AB69" i="1"/>
  <c r="Y69" i="1"/>
  <c r="X69" i="1"/>
  <c r="W69" i="1"/>
  <c r="C69" i="1" s="1"/>
  <c r="L69" i="1"/>
  <c r="I69" i="1"/>
  <c r="AB68" i="1"/>
  <c r="Y68" i="1"/>
  <c r="X68" i="1" s="1"/>
  <c r="W68" i="1" s="1"/>
  <c r="C68" i="1" s="1"/>
  <c r="AE67" i="1"/>
  <c r="AB67" i="1"/>
  <c r="Y67" i="1"/>
  <c r="X67" i="1"/>
  <c r="W67" i="1" s="1"/>
  <c r="L67" i="1"/>
  <c r="I67" i="1"/>
  <c r="G67" i="1"/>
  <c r="AE66" i="1"/>
  <c r="AD66" i="1"/>
  <c r="AC66" i="1"/>
  <c r="AA66" i="1"/>
  <c r="Z66" i="1"/>
  <c r="Y66" i="1"/>
  <c r="S66" i="1"/>
  <c r="R66" i="1"/>
  <c r="O66" i="1"/>
  <c r="M66" i="1"/>
  <c r="L66" i="1"/>
  <c r="K66" i="1"/>
  <c r="J66" i="1"/>
  <c r="I66" i="1" s="1"/>
  <c r="H66" i="1"/>
  <c r="G66" i="1"/>
  <c r="F66" i="1"/>
  <c r="E66" i="1"/>
  <c r="D66" i="1"/>
  <c r="AB65" i="1"/>
  <c r="Y65" i="1"/>
  <c r="X65" i="1"/>
  <c r="W65" i="1" s="1"/>
  <c r="C65" i="1" s="1"/>
  <c r="L65" i="1"/>
  <c r="I65" i="1"/>
  <c r="AB64" i="1"/>
  <c r="Y64" i="1"/>
  <c r="L64" i="1"/>
  <c r="I64" i="1"/>
  <c r="AE63" i="1"/>
  <c r="AB63" i="1"/>
  <c r="Y63" i="1"/>
  <c r="X63" i="1" s="1"/>
  <c r="W63" i="1"/>
  <c r="L63" i="1"/>
  <c r="I63" i="1"/>
  <c r="G63" i="1"/>
  <c r="C63" i="1"/>
  <c r="AE62" i="1"/>
  <c r="AD62" i="1"/>
  <c r="AC62" i="1"/>
  <c r="AB62" i="1"/>
  <c r="X62" i="1" s="1"/>
  <c r="W62" i="1" s="1"/>
  <c r="AA62" i="1"/>
  <c r="Z62" i="1"/>
  <c r="Y62" i="1" s="1"/>
  <c r="S62" i="1"/>
  <c r="O62" i="1"/>
  <c r="N62" i="1"/>
  <c r="M62" i="1"/>
  <c r="L62" i="1" s="1"/>
  <c r="I62" i="1"/>
  <c r="G62" i="1"/>
  <c r="F62" i="1"/>
  <c r="E62" i="1"/>
  <c r="AB61" i="1"/>
  <c r="Y61" i="1"/>
  <c r="X61" i="1" s="1"/>
  <c r="W61" i="1" s="1"/>
  <c r="L61" i="1"/>
  <c r="I61" i="1"/>
  <c r="C61" i="1" s="1"/>
  <c r="AB60" i="1"/>
  <c r="Y60" i="1"/>
  <c r="X60" i="1"/>
  <c r="W60" i="1" s="1"/>
  <c r="C60" i="1" s="1"/>
  <c r="L60" i="1"/>
  <c r="I60" i="1"/>
  <c r="AB59" i="1"/>
  <c r="Y59" i="1"/>
  <c r="X59" i="1"/>
  <c r="W59" i="1"/>
  <c r="C59" i="1" s="1"/>
  <c r="L59" i="1"/>
  <c r="I59" i="1"/>
  <c r="AB58" i="1"/>
  <c r="Y58" i="1"/>
  <c r="X58" i="1" s="1"/>
  <c r="W58" i="1" s="1"/>
  <c r="L58" i="1"/>
  <c r="I58" i="1"/>
  <c r="AB57" i="1"/>
  <c r="Y57" i="1"/>
  <c r="L57" i="1"/>
  <c r="I57" i="1"/>
  <c r="AB56" i="1"/>
  <c r="Y56" i="1"/>
  <c r="X56" i="1" s="1"/>
  <c r="W56" i="1" s="1"/>
  <c r="L56" i="1"/>
  <c r="I56" i="1"/>
  <c r="C56" i="1" s="1"/>
  <c r="AB55" i="1"/>
  <c r="Y55" i="1"/>
  <c r="X55" i="1"/>
  <c r="W55" i="1" s="1"/>
  <c r="C55" i="1" s="1"/>
  <c r="L55" i="1"/>
  <c r="I55" i="1"/>
  <c r="AE54" i="1"/>
  <c r="AB54" i="1"/>
  <c r="Y54" i="1"/>
  <c r="X54" i="1"/>
  <c r="W54" i="1" s="1"/>
  <c r="L54" i="1"/>
  <c r="I54" i="1"/>
  <c r="G54" i="1"/>
  <c r="G53" i="1" s="1"/>
  <c r="AE53" i="1"/>
  <c r="AD53" i="1"/>
  <c r="AC53" i="1"/>
  <c r="AB53" i="1" s="1"/>
  <c r="AA53" i="1"/>
  <c r="Z53" i="1"/>
  <c r="Y53" i="1"/>
  <c r="S53" i="1"/>
  <c r="R53" i="1"/>
  <c r="O53" i="1"/>
  <c r="L53" i="1" s="1"/>
  <c r="N53" i="1"/>
  <c r="M53" i="1"/>
  <c r="K53" i="1"/>
  <c r="J53" i="1"/>
  <c r="I53" i="1" s="1"/>
  <c r="F53" i="1"/>
  <c r="E53" i="1"/>
  <c r="AB52" i="1"/>
  <c r="Y52" i="1"/>
  <c r="L52" i="1"/>
  <c r="I52" i="1"/>
  <c r="AB51" i="1"/>
  <c r="Y51" i="1"/>
  <c r="X51" i="1"/>
  <c r="W51" i="1" s="1"/>
  <c r="L51" i="1"/>
  <c r="I51" i="1"/>
  <c r="C51" i="1" s="1"/>
  <c r="AB50" i="1"/>
  <c r="Y50" i="1"/>
  <c r="X50" i="1"/>
  <c r="W50" i="1" s="1"/>
  <c r="L50" i="1"/>
  <c r="I50" i="1"/>
  <c r="C50" i="1"/>
  <c r="AB49" i="1"/>
  <c r="Y49" i="1"/>
  <c r="X49" i="1" s="1"/>
  <c r="W49" i="1"/>
  <c r="L49" i="1"/>
  <c r="I49" i="1"/>
  <c r="AB48" i="1"/>
  <c r="Y48" i="1"/>
  <c r="X48" i="1" s="1"/>
  <c r="W48" i="1" s="1"/>
  <c r="L48" i="1"/>
  <c r="I48" i="1"/>
  <c r="AB47" i="1"/>
  <c r="Y47" i="1"/>
  <c r="X47" i="1" s="1"/>
  <c r="W47" i="1" s="1"/>
  <c r="C47" i="1" s="1"/>
  <c r="L47" i="1"/>
  <c r="I47" i="1"/>
  <c r="AE46" i="1"/>
  <c r="AB46" i="1"/>
  <c r="Y46" i="1"/>
  <c r="X46" i="1"/>
  <c r="W46" i="1" s="1"/>
  <c r="C46" i="1" s="1"/>
  <c r="L46" i="1"/>
  <c r="I46" i="1"/>
  <c r="AE45" i="1"/>
  <c r="AD45" i="1"/>
  <c r="AC45" i="1"/>
  <c r="AB45" i="1"/>
  <c r="AA45" i="1"/>
  <c r="Z45" i="1"/>
  <c r="Y45" i="1"/>
  <c r="X45" i="1"/>
  <c r="W45" i="1" s="1"/>
  <c r="V45" i="1"/>
  <c r="S45" i="1"/>
  <c r="R45" i="1"/>
  <c r="O45" i="1"/>
  <c r="N45" i="1"/>
  <c r="M45" i="1"/>
  <c r="L45" i="1" s="1"/>
  <c r="K45" i="1"/>
  <c r="J45" i="1"/>
  <c r="I45" i="1"/>
  <c r="AB44" i="1"/>
  <c r="Y44" i="1"/>
  <c r="X44" i="1"/>
  <c r="W44" i="1" s="1"/>
  <c r="C44" i="1" s="1"/>
  <c r="L44" i="1"/>
  <c r="I44" i="1"/>
  <c r="AB43" i="1"/>
  <c r="Y43" i="1"/>
  <c r="X43" i="1" s="1"/>
  <c r="W43" i="1" s="1"/>
  <c r="L43" i="1"/>
  <c r="I43" i="1"/>
  <c r="AB42" i="1"/>
  <c r="Y42" i="1"/>
  <c r="X42" i="1" s="1"/>
  <c r="W42" i="1" s="1"/>
  <c r="L42" i="1"/>
  <c r="I42" i="1"/>
  <c r="AB41" i="1"/>
  <c r="Y41" i="1"/>
  <c r="X41" i="1" s="1"/>
  <c r="W41" i="1" s="1"/>
  <c r="C41" i="1" s="1"/>
  <c r="L41" i="1"/>
  <c r="I41" i="1"/>
  <c r="AB40" i="1"/>
  <c r="Y40" i="1"/>
  <c r="X40" i="1"/>
  <c r="W40" i="1"/>
  <c r="C40" i="1" s="1"/>
  <c r="L40" i="1"/>
  <c r="I40" i="1"/>
  <c r="AB39" i="1"/>
  <c r="Y39" i="1"/>
  <c r="X39" i="1" s="1"/>
  <c r="W39" i="1" s="1"/>
  <c r="C39" i="1" s="1"/>
  <c r="L39" i="1"/>
  <c r="I39" i="1"/>
  <c r="AB38" i="1"/>
  <c r="Y38" i="1"/>
  <c r="L38" i="1"/>
  <c r="I38" i="1"/>
  <c r="AB37" i="1"/>
  <c r="Y37" i="1"/>
  <c r="X37" i="1"/>
  <c r="W37" i="1" s="1"/>
  <c r="L37" i="1"/>
  <c r="I37" i="1"/>
  <c r="C37" i="1" s="1"/>
  <c r="AB36" i="1"/>
  <c r="Y36" i="1"/>
  <c r="X36" i="1" s="1"/>
  <c r="W36" i="1" s="1"/>
  <c r="C36" i="1" s="1"/>
  <c r="L36" i="1"/>
  <c r="I36" i="1"/>
  <c r="AE35" i="1"/>
  <c r="AB35" i="1"/>
  <c r="Y35" i="1"/>
  <c r="X35" i="1"/>
  <c r="W35" i="1" s="1"/>
  <c r="L35" i="1"/>
  <c r="I35" i="1"/>
  <c r="G35" i="1"/>
  <c r="AE34" i="1"/>
  <c r="AD34" i="1"/>
  <c r="AC34" i="1"/>
  <c r="AB34" i="1" s="1"/>
  <c r="AA34" i="1"/>
  <c r="Z34" i="1"/>
  <c r="Y34" i="1" s="1"/>
  <c r="S34" i="1"/>
  <c r="O34" i="1"/>
  <c r="O7" i="1" s="1"/>
  <c r="N34" i="1"/>
  <c r="M34" i="1"/>
  <c r="K34" i="1"/>
  <c r="J34" i="1"/>
  <c r="I34" i="1" s="1"/>
  <c r="F34" i="1"/>
  <c r="E34" i="1"/>
  <c r="AB33" i="1"/>
  <c r="Y33" i="1"/>
  <c r="X33" i="1" s="1"/>
  <c r="W33" i="1" s="1"/>
  <c r="C33" i="1" s="1"/>
  <c r="L33" i="1"/>
  <c r="I33" i="1"/>
  <c r="AB32" i="1"/>
  <c r="Y32" i="1"/>
  <c r="X32" i="1"/>
  <c r="W32" i="1"/>
  <c r="C32" i="1" s="1"/>
  <c r="L32" i="1"/>
  <c r="I32" i="1"/>
  <c r="AB31" i="1"/>
  <c r="Y31" i="1"/>
  <c r="X31" i="1" s="1"/>
  <c r="W31" i="1" s="1"/>
  <c r="L31" i="1"/>
  <c r="I31" i="1"/>
  <c r="AB30" i="1"/>
  <c r="Y30" i="1"/>
  <c r="L30" i="1"/>
  <c r="I30" i="1"/>
  <c r="AB29" i="1"/>
  <c r="Y29" i="1"/>
  <c r="X29" i="1"/>
  <c r="W29" i="1" s="1"/>
  <c r="L29" i="1"/>
  <c r="I29" i="1"/>
  <c r="C29" i="1" s="1"/>
  <c r="AB28" i="1"/>
  <c r="Y28" i="1"/>
  <c r="X28" i="1"/>
  <c r="W28" i="1" s="1"/>
  <c r="L28" i="1"/>
  <c r="I28" i="1"/>
  <c r="C28" i="1"/>
  <c r="AB27" i="1"/>
  <c r="Y27" i="1"/>
  <c r="X27" i="1" s="1"/>
  <c r="W27" i="1"/>
  <c r="L27" i="1"/>
  <c r="I27" i="1"/>
  <c r="AE26" i="1"/>
  <c r="AB26" i="1"/>
  <c r="Y26" i="1"/>
  <c r="L26" i="1"/>
  <c r="I26" i="1"/>
  <c r="G26" i="1"/>
  <c r="AE25" i="1"/>
  <c r="AD25" i="1"/>
  <c r="AC25" i="1"/>
  <c r="AB25" i="1"/>
  <c r="AA25" i="1"/>
  <c r="Z25" i="1"/>
  <c r="Y25" i="1" s="1"/>
  <c r="X25" i="1"/>
  <c r="W25" i="1" s="1"/>
  <c r="S25" i="1"/>
  <c r="O25" i="1"/>
  <c r="N25" i="1"/>
  <c r="M25" i="1"/>
  <c r="K25" i="1"/>
  <c r="J25" i="1"/>
  <c r="I25" i="1" s="1"/>
  <c r="G25" i="1"/>
  <c r="F25" i="1"/>
  <c r="E25" i="1"/>
  <c r="D25" i="1"/>
  <c r="AB24" i="1"/>
  <c r="Y24" i="1"/>
  <c r="X24" i="1"/>
  <c r="W24" i="1" s="1"/>
  <c r="C24" i="1" s="1"/>
  <c r="L24" i="1"/>
  <c r="I24" i="1"/>
  <c r="AB23" i="1"/>
  <c r="Y23" i="1"/>
  <c r="X23" i="1"/>
  <c r="W23" i="1"/>
  <c r="L23" i="1"/>
  <c r="C23" i="1" s="1"/>
  <c r="I23" i="1"/>
  <c r="AB22" i="1"/>
  <c r="Y22" i="1"/>
  <c r="X22" i="1" s="1"/>
  <c r="W22" i="1"/>
  <c r="L22" i="1"/>
  <c r="I22" i="1"/>
  <c r="C21" i="1"/>
  <c r="AE20" i="1"/>
  <c r="AB20" i="1"/>
  <c r="Y20" i="1"/>
  <c r="X20" i="1"/>
  <c r="W20" i="1"/>
  <c r="C20" i="1" s="1"/>
  <c r="L20" i="1"/>
  <c r="I20" i="1"/>
  <c r="AE19" i="1"/>
  <c r="AD19" i="1"/>
  <c r="AC19" i="1"/>
  <c r="AB19" i="1"/>
  <c r="AA19" i="1"/>
  <c r="Z19" i="1"/>
  <c r="R19" i="1"/>
  <c r="O19" i="1"/>
  <c r="N19" i="1"/>
  <c r="M19" i="1"/>
  <c r="L19" i="1"/>
  <c r="I19" i="1"/>
  <c r="AB18" i="1"/>
  <c r="Y18" i="1"/>
  <c r="L18" i="1"/>
  <c r="I18" i="1"/>
  <c r="AB17" i="1"/>
  <c r="X17" i="1" s="1"/>
  <c r="Y17" i="1"/>
  <c r="W17" i="1"/>
  <c r="L17" i="1"/>
  <c r="C17" i="1" s="1"/>
  <c r="I17" i="1"/>
  <c r="AB16" i="1"/>
  <c r="Y16" i="1"/>
  <c r="X16" i="1" s="1"/>
  <c r="W16" i="1" s="1"/>
  <c r="L16" i="1"/>
  <c r="I16" i="1"/>
  <c r="AB15" i="1"/>
  <c r="Y15" i="1"/>
  <c r="X15" i="1"/>
  <c r="W15" i="1" s="1"/>
  <c r="C15" i="1" s="1"/>
  <c r="L15" i="1"/>
  <c r="I15" i="1"/>
  <c r="AB14" i="1"/>
  <c r="Y14" i="1"/>
  <c r="X14" i="1"/>
  <c r="W14" i="1"/>
  <c r="C14" i="1" s="1"/>
  <c r="L14" i="1"/>
  <c r="I14" i="1"/>
  <c r="AE13" i="1"/>
  <c r="AB13" i="1"/>
  <c r="Y13" i="1"/>
  <c r="X13" i="1"/>
  <c r="W13" i="1"/>
  <c r="L13" i="1"/>
  <c r="I13" i="1"/>
  <c r="G13" i="1"/>
  <c r="C13" i="1"/>
  <c r="AE12" i="1"/>
  <c r="AD12" i="1"/>
  <c r="AC12" i="1"/>
  <c r="AB12" i="1"/>
  <c r="AA12" i="1"/>
  <c r="Z12" i="1"/>
  <c r="Y12" i="1"/>
  <c r="X12" i="1"/>
  <c r="W12" i="1" s="1"/>
  <c r="S12" i="1"/>
  <c r="R12" i="1"/>
  <c r="R7" i="1" s="1"/>
  <c r="O12" i="1"/>
  <c r="N12" i="1"/>
  <c r="M12" i="1"/>
  <c r="L12" i="1"/>
  <c r="K12" i="1"/>
  <c r="I12" i="1" s="1"/>
  <c r="J12" i="1"/>
  <c r="H12" i="1"/>
  <c r="C12" i="1" s="1"/>
  <c r="G12" i="1"/>
  <c r="F12" i="1"/>
  <c r="E12" i="1"/>
  <c r="D12" i="1"/>
  <c r="AB11" i="1"/>
  <c r="Y11" i="1"/>
  <c r="X11" i="1"/>
  <c r="W11" i="1" s="1"/>
  <c r="C11" i="1" s="1"/>
  <c r="L11" i="1"/>
  <c r="I11" i="1"/>
  <c r="AB10" i="1"/>
  <c r="Y10" i="1"/>
  <c r="X10" i="1"/>
  <c r="W10" i="1"/>
  <c r="C10" i="1" s="1"/>
  <c r="L10" i="1"/>
  <c r="I10" i="1"/>
  <c r="AE9" i="1"/>
  <c r="W9" i="1" s="1"/>
  <c r="C9" i="1" s="1"/>
  <c r="AB9" i="1"/>
  <c r="Y9" i="1"/>
  <c r="X9" i="1"/>
  <c r="L9" i="1"/>
  <c r="I9" i="1"/>
  <c r="AE8" i="1"/>
  <c r="AE7" i="1" s="1"/>
  <c r="AD8" i="1"/>
  <c r="AC8" i="1"/>
  <c r="AB8" i="1"/>
  <c r="AA8" i="1"/>
  <c r="AA7" i="1" s="1"/>
  <c r="Z8" i="1"/>
  <c r="S8" i="1"/>
  <c r="S7" i="1" s="1"/>
  <c r="R8" i="1"/>
  <c r="O8" i="1"/>
  <c r="M8" i="1"/>
  <c r="M7" i="1" s="1"/>
  <c r="L8" i="1"/>
  <c r="K8" i="1"/>
  <c r="J8" i="1"/>
  <c r="I8" i="1"/>
  <c r="H8" i="1"/>
  <c r="H7" i="1" s="1"/>
  <c r="G8" i="1"/>
  <c r="F8" i="1"/>
  <c r="E8" i="1"/>
  <c r="E7" i="1" s="1"/>
  <c r="D8" i="1"/>
  <c r="D7" i="1" s="1"/>
  <c r="AG7" i="1"/>
  <c r="AF7" i="1"/>
  <c r="AC7" i="1"/>
  <c r="V7" i="1"/>
  <c r="N7" i="1"/>
  <c r="J7" i="1"/>
  <c r="F7" i="1"/>
  <c r="X53" i="1" l="1"/>
  <c r="W53" i="1" s="1"/>
  <c r="AB7" i="1"/>
  <c r="C73" i="1"/>
  <c r="G34" i="1"/>
  <c r="C35" i="1"/>
  <c r="C53" i="1"/>
  <c r="X66" i="1"/>
  <c r="W66" i="1" s="1"/>
  <c r="C66" i="1" s="1"/>
  <c r="C45" i="1"/>
  <c r="X18" i="1"/>
  <c r="W18" i="1" s="1"/>
  <c r="C31" i="1"/>
  <c r="X34" i="1"/>
  <c r="W34" i="1" s="1"/>
  <c r="C52" i="1"/>
  <c r="X57" i="1"/>
  <c r="W57" i="1" s="1"/>
  <c r="X75" i="1"/>
  <c r="W75" i="1" s="1"/>
  <c r="C75" i="1" s="1"/>
  <c r="X83" i="1"/>
  <c r="W83" i="1" s="1"/>
  <c r="C83" i="1" s="1"/>
  <c r="C110" i="1"/>
  <c r="X115" i="1"/>
  <c r="W115" i="1" s="1"/>
  <c r="C115" i="1" s="1"/>
  <c r="C18" i="1"/>
  <c r="C64" i="1"/>
  <c r="C85" i="1"/>
  <c r="G84" i="1"/>
  <c r="Y8" i="1"/>
  <c r="X8" i="1" s="1"/>
  <c r="W8" i="1" s="1"/>
  <c r="C8" i="1" s="1"/>
  <c r="Z7" i="1"/>
  <c r="Y7" i="1" s="1"/>
  <c r="AD7" i="1"/>
  <c r="C16" i="1"/>
  <c r="X26" i="1"/>
  <c r="W26" i="1" s="1"/>
  <c r="C26" i="1" s="1"/>
  <c r="C54" i="1"/>
  <c r="AB66" i="1"/>
  <c r="C88" i="1"/>
  <c r="X119" i="1"/>
  <c r="W119" i="1" s="1"/>
  <c r="C119" i="1" s="1"/>
  <c r="Y19" i="1"/>
  <c r="X19" i="1" s="1"/>
  <c r="W19" i="1" s="1"/>
  <c r="C19" i="1" s="1"/>
  <c r="L25" i="1"/>
  <c r="L7" i="1" s="1"/>
  <c r="C27" i="1"/>
  <c r="X30" i="1"/>
  <c r="W30" i="1" s="1"/>
  <c r="C30" i="1" s="1"/>
  <c r="L34" i="1"/>
  <c r="X38" i="1"/>
  <c r="W38" i="1" s="1"/>
  <c r="C38" i="1" s="1"/>
  <c r="C42" i="1"/>
  <c r="C43" i="1"/>
  <c r="C48" i="1"/>
  <c r="C49" i="1"/>
  <c r="X52" i="1"/>
  <c r="W52" i="1" s="1"/>
  <c r="X64" i="1"/>
  <c r="W64" i="1" s="1"/>
  <c r="C67" i="1"/>
  <c r="C71" i="1"/>
  <c r="C72" i="1"/>
  <c r="Y73" i="1"/>
  <c r="X73" i="1" s="1"/>
  <c r="W73" i="1" s="1"/>
  <c r="C78" i="1"/>
  <c r="C79" i="1"/>
  <c r="X82" i="1"/>
  <c r="W82" i="1" s="1"/>
  <c r="C82" i="1" s="1"/>
  <c r="I84" i="1"/>
  <c r="I7" i="1" s="1"/>
  <c r="X87" i="1"/>
  <c r="W87" i="1" s="1"/>
  <c r="C87" i="1" s="1"/>
  <c r="C91" i="1"/>
  <c r="C92" i="1"/>
  <c r="Y95" i="1"/>
  <c r="X95" i="1" s="1"/>
  <c r="W95" i="1" s="1"/>
  <c r="C95" i="1" s="1"/>
  <c r="X96" i="1"/>
  <c r="W96" i="1" s="1"/>
  <c r="C96" i="1" s="1"/>
  <c r="C105" i="1"/>
  <c r="C106" i="1"/>
  <c r="X109" i="1"/>
  <c r="W109" i="1" s="1"/>
  <c r="C109" i="1" s="1"/>
  <c r="C113" i="1"/>
  <c r="C114" i="1"/>
  <c r="X118" i="1"/>
  <c r="W118" i="1" s="1"/>
  <c r="C118" i="1" s="1"/>
  <c r="C122" i="1"/>
  <c r="C22" i="1"/>
  <c r="C57" i="1"/>
  <c r="C58" i="1"/>
  <c r="C62" i="1"/>
  <c r="X84" i="1"/>
  <c r="W84" i="1" s="1"/>
  <c r="C97" i="1"/>
  <c r="C98" i="1"/>
  <c r="C101" i="1"/>
  <c r="X123" i="1"/>
  <c r="W123" i="1" s="1"/>
  <c r="C123" i="1" s="1"/>
  <c r="C84" i="1" l="1"/>
  <c r="C25" i="1"/>
  <c r="X7" i="1"/>
  <c r="C34" i="1"/>
  <c r="G7" i="1"/>
  <c r="C7" i="1" s="1"/>
</calcChain>
</file>

<file path=xl/sharedStrings.xml><?xml version="1.0" encoding="utf-8"?>
<sst xmlns="http://schemas.openxmlformats.org/spreadsheetml/2006/main" count="200" uniqueCount="164">
  <si>
    <t>附件：</t>
  </si>
  <si>
    <t>2019年度第二批油补省统筹资金明细表</t>
  </si>
  <si>
    <t>市州/单位</t>
  </si>
  <si>
    <t>县市区</t>
  </si>
  <si>
    <t>全省总计</t>
  </si>
  <si>
    <t>2019年度水路客运行业结构调整及清算</t>
  </si>
  <si>
    <t>公交都市创建奖补资金</t>
  </si>
  <si>
    <t>城乡客运一体化</t>
  </si>
  <si>
    <t>疫情防控和解困资金</t>
  </si>
  <si>
    <t>“司机之家”补助资金</t>
  </si>
  <si>
    <t>渡口码头标准化改造</t>
  </si>
  <si>
    <t>长江岸线湖南段渡口提质改造</t>
  </si>
  <si>
    <t>2017、2018年度三方审核需核减部分农村道路客运和出租车燃油补贴资金收回用于新能源公交车运营</t>
  </si>
  <si>
    <t>统筹用于新能源公交车运营金额</t>
  </si>
  <si>
    <t>总计</t>
  </si>
  <si>
    <t>合计</t>
  </si>
  <si>
    <t>2017年农村道路客运和油补核减收回油补资金重分配金额</t>
  </si>
  <si>
    <t>2018年农村道路客运和油补核减收回油补资金重分配金额</t>
  </si>
  <si>
    <t>2017年</t>
  </si>
  <si>
    <t>2018年</t>
  </si>
  <si>
    <t>老旧客船拆解补助（1）</t>
  </si>
  <si>
    <t>客（渡）运公司化（2）</t>
  </si>
  <si>
    <t>2018年度预拨资金清算调整（负数为调出）（3）</t>
  </si>
  <si>
    <t>应发金额
（4）=（1）+（2）+（3）</t>
  </si>
  <si>
    <t>小计</t>
  </si>
  <si>
    <t>第二批试点县奖补资金</t>
  </si>
  <si>
    <t>安装智能监管设备奖补</t>
  </si>
  <si>
    <t>市州道路运输疫情防控和解困资金</t>
  </si>
  <si>
    <t>客运站疫情防控和解困补助</t>
  </si>
  <si>
    <t>实施单位</t>
  </si>
  <si>
    <t>项目名称</t>
  </si>
  <si>
    <t>金额</t>
  </si>
  <si>
    <t>农村道路客运扣回资金</t>
  </si>
  <si>
    <t>出租车扣回资金</t>
  </si>
  <si>
    <t>市州合计</t>
  </si>
  <si>
    <t>长沙市</t>
  </si>
  <si>
    <t>市本级及所辖区</t>
  </si>
  <si>
    <t>中通服供应链管理有限公司湖南分公司</t>
  </si>
  <si>
    <t>湖南通服星沙智慧物流园司机之家</t>
  </si>
  <si>
    <t>浏阳市</t>
  </si>
  <si>
    <t>宁乡市</t>
  </si>
  <si>
    <t>株洲市</t>
  </si>
  <si>
    <t>湖南安迅物流运输有限公司</t>
  </si>
  <si>
    <r>
      <rPr>
        <sz val="9"/>
        <color theme="1"/>
        <rFont val="宋体"/>
        <family val="3"/>
        <charset val="134"/>
      </rPr>
      <t>湖南</t>
    </r>
    <r>
      <rPr>
        <sz val="9"/>
        <color theme="1"/>
        <rFont val="Times New Roman"/>
        <family val="1"/>
      </rPr>
      <t>“</t>
    </r>
    <r>
      <rPr>
        <sz val="9"/>
        <color theme="1"/>
        <rFont val="宋体"/>
        <family val="3"/>
        <charset val="134"/>
      </rPr>
      <t>立三</t>
    </r>
    <r>
      <rPr>
        <sz val="9"/>
        <color theme="1"/>
        <rFont val="Times New Roman"/>
        <family val="1"/>
      </rPr>
      <t>”</t>
    </r>
    <r>
      <rPr>
        <sz val="9"/>
        <color theme="1"/>
        <rFont val="宋体"/>
        <family val="3"/>
        <charset val="134"/>
      </rPr>
      <t>货运司机之家</t>
    </r>
  </si>
  <si>
    <t>渌口区</t>
  </si>
  <si>
    <t>醴陵市</t>
  </si>
  <si>
    <t>攸县</t>
  </si>
  <si>
    <t>茶陵县</t>
  </si>
  <si>
    <t>炎陵县</t>
  </si>
  <si>
    <t>湘潭市</t>
  </si>
  <si>
    <t>中工服工惠驿家 信息服务（湖南）有限公司</t>
  </si>
  <si>
    <t>工惠驿家“司机之家”</t>
  </si>
  <si>
    <t>湖南省衡缘物流有限公司</t>
  </si>
  <si>
    <t>衡缘物流“司机之家”</t>
  </si>
  <si>
    <t>湘潭县</t>
  </si>
  <si>
    <t>湘乡市</t>
  </si>
  <si>
    <t>韶山市</t>
  </si>
  <si>
    <t>衡阳市</t>
  </si>
  <si>
    <t>衡南县</t>
  </si>
  <si>
    <t>衡阳县</t>
  </si>
  <si>
    <t>衡山县</t>
  </si>
  <si>
    <t>衡东县</t>
  </si>
  <si>
    <t>常宁市</t>
  </si>
  <si>
    <t>祁东县</t>
  </si>
  <si>
    <t>耒阳市</t>
  </si>
  <si>
    <t>邵阳市</t>
  </si>
  <si>
    <t>邵东市</t>
  </si>
  <si>
    <t>新邵县</t>
  </si>
  <si>
    <t>隆回县</t>
  </si>
  <si>
    <t>武冈市</t>
  </si>
  <si>
    <t>洞口县</t>
  </si>
  <si>
    <t>新宁县</t>
  </si>
  <si>
    <t>邵阳县</t>
  </si>
  <si>
    <t>城步县</t>
  </si>
  <si>
    <t>绥宁县</t>
  </si>
  <si>
    <t>岳阳市</t>
  </si>
  <si>
    <t>岳阳大顺物流有限公司</t>
  </si>
  <si>
    <r>
      <rPr>
        <sz val="9"/>
        <color theme="1"/>
        <rFont val="宋体"/>
        <family val="3"/>
        <charset val="134"/>
      </rPr>
      <t>岳阳大顺物流园</t>
    </r>
    <r>
      <rPr>
        <sz val="9"/>
        <color theme="1"/>
        <rFont val="Times New Roman"/>
        <family val="1"/>
      </rPr>
      <t>“</t>
    </r>
    <r>
      <rPr>
        <sz val="9"/>
        <color theme="1"/>
        <rFont val="宋体"/>
        <family val="3"/>
        <charset val="134"/>
      </rPr>
      <t>司机之家</t>
    </r>
    <r>
      <rPr>
        <sz val="9"/>
        <color theme="1"/>
        <rFont val="Times New Roman"/>
        <family val="1"/>
      </rPr>
      <t>”</t>
    </r>
    <r>
      <rPr>
        <sz val="9"/>
        <color theme="1"/>
        <rFont val="宋体"/>
        <family val="3"/>
        <charset val="134"/>
      </rPr>
      <t>项目</t>
    </r>
  </si>
  <si>
    <t>岳阳市地方海事局</t>
  </si>
  <si>
    <t>汨罗市</t>
  </si>
  <si>
    <t>平江县</t>
  </si>
  <si>
    <t>湘阴县</t>
  </si>
  <si>
    <t>临湘市</t>
  </si>
  <si>
    <t>华容县</t>
  </si>
  <si>
    <t>岳阳县</t>
  </si>
  <si>
    <t>常德市</t>
  </si>
  <si>
    <t>湖南福泰物流有有限公司</t>
  </si>
  <si>
    <t>湖南福泰物流司机之家</t>
  </si>
  <si>
    <t>津市市</t>
  </si>
  <si>
    <t>安乡县</t>
  </si>
  <si>
    <t>汉寿县</t>
  </si>
  <si>
    <t>澧县</t>
  </si>
  <si>
    <t>临澧县</t>
  </si>
  <si>
    <t>桃源县</t>
  </si>
  <si>
    <t>石门县</t>
  </si>
  <si>
    <t>张家界市</t>
  </si>
  <si>
    <t>慈利县</t>
  </si>
  <si>
    <t>桑植县</t>
  </si>
  <si>
    <t>益阳市</t>
  </si>
  <si>
    <t>南县湘花公司</t>
  </si>
  <si>
    <t>南县南州物流园“司机之家”</t>
  </si>
  <si>
    <t>益阳湘运集团股份有限公司安化客运分公司</t>
  </si>
  <si>
    <r>
      <rPr>
        <sz val="9"/>
        <color theme="1"/>
        <rFont val="宋体"/>
        <family val="3"/>
        <charset val="134"/>
      </rPr>
      <t>益阳湘运集团股份有限公司安化分公司</t>
    </r>
    <r>
      <rPr>
        <sz val="9"/>
        <color theme="1"/>
        <rFont val="Times New Roman"/>
        <family val="1"/>
      </rPr>
      <t>“</t>
    </r>
    <r>
      <rPr>
        <sz val="9"/>
        <color theme="1"/>
        <rFont val="宋体"/>
        <family val="3"/>
        <charset val="134"/>
      </rPr>
      <t>司机</t>
    </r>
    <r>
      <rPr>
        <sz val="9"/>
        <color theme="1"/>
        <rFont val="Times New Roman"/>
        <family val="1"/>
      </rPr>
      <t xml:space="preserve"> </t>
    </r>
    <r>
      <rPr>
        <sz val="9"/>
        <color theme="1"/>
        <rFont val="宋体"/>
        <family val="3"/>
        <charset val="134"/>
      </rPr>
      <t>之家</t>
    </r>
    <r>
      <rPr>
        <sz val="9"/>
        <color theme="1"/>
        <rFont val="Times New Roman"/>
        <family val="1"/>
      </rPr>
      <t>”</t>
    </r>
  </si>
  <si>
    <t>沅江市</t>
  </si>
  <si>
    <t>南县</t>
  </si>
  <si>
    <t>桃江县</t>
  </si>
  <si>
    <t>安化县</t>
  </si>
  <si>
    <t>永州市</t>
  </si>
  <si>
    <t>永州钰丹仓储配送有限责任公司</t>
  </si>
  <si>
    <t>永州钰丹智能物流园</t>
  </si>
  <si>
    <t>东安县</t>
  </si>
  <si>
    <t>道县</t>
  </si>
  <si>
    <t>宁远县</t>
  </si>
  <si>
    <t>江永县</t>
  </si>
  <si>
    <t>江华县</t>
  </si>
  <si>
    <t>蓝山县</t>
  </si>
  <si>
    <t>新田县</t>
  </si>
  <si>
    <t>双牌县</t>
  </si>
  <si>
    <t>祁阳县</t>
  </si>
  <si>
    <t>郴州市</t>
  </si>
  <si>
    <t>宏顺物流公司</t>
  </si>
  <si>
    <t>郴州宏顺物流有限公司</t>
  </si>
  <si>
    <t>资兴市</t>
  </si>
  <si>
    <t>桂阳县</t>
  </si>
  <si>
    <t>永兴县</t>
  </si>
  <si>
    <t>宜章县</t>
  </si>
  <si>
    <t>嘉禾县</t>
  </si>
  <si>
    <t>临武县</t>
  </si>
  <si>
    <t>汝城县</t>
  </si>
  <si>
    <t>桂东县</t>
  </si>
  <si>
    <t>安仁县</t>
  </si>
  <si>
    <t>娄底市</t>
  </si>
  <si>
    <t>双峰物流园</t>
  </si>
  <si>
    <t>双峰物流园司机之家</t>
  </si>
  <si>
    <t>涟源市</t>
  </si>
  <si>
    <t>冷水江市</t>
  </si>
  <si>
    <t>双峰县</t>
  </si>
  <si>
    <t>新化县</t>
  </si>
  <si>
    <t>怀化市</t>
  </si>
  <si>
    <t>湖南惠农物流有限公司</t>
  </si>
  <si>
    <t>佳惠物流园“司机之家”</t>
  </si>
  <si>
    <t>沅陵县</t>
  </si>
  <si>
    <t>辰溪县</t>
  </si>
  <si>
    <t>溆浦县</t>
  </si>
  <si>
    <t>麻阳县</t>
  </si>
  <si>
    <t>新晃县</t>
  </si>
  <si>
    <t>芷江县</t>
  </si>
  <si>
    <t>中方县</t>
  </si>
  <si>
    <t>洪江市</t>
  </si>
  <si>
    <t>洪江区</t>
  </si>
  <si>
    <t>会同县</t>
  </si>
  <si>
    <t>靖州县</t>
  </si>
  <si>
    <t>通道县</t>
  </si>
  <si>
    <t>湘西土家族苗族自治州</t>
  </si>
  <si>
    <t>州本级</t>
  </si>
  <si>
    <t>吉首市</t>
  </si>
  <si>
    <t>泸溪县</t>
  </si>
  <si>
    <t>凤凰县</t>
  </si>
  <si>
    <t>花垣县</t>
  </si>
  <si>
    <t>保靖县</t>
  </si>
  <si>
    <t>古丈县</t>
  </si>
  <si>
    <t>永顺县</t>
  </si>
  <si>
    <t>龙山县</t>
  </si>
  <si>
    <t>市州水路运输疫情防控和解困资金</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</si>
</sst>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 #,##0.00_ ;_ * \-#,##0.00_ ;_ * &quot;-&quot;??_ ;_ @_ "/>
    <numFmt numFmtId="176" formatCode="0.00_);[Red]\(0.00\)"/>
    <numFmt numFmtId="177" formatCode="0_ "/>
    <numFmt numFmtId="178" formatCode="0.00_ "/>
    <numFmt numFmtId="179" formatCode="0.0_);[Red]\(0.0\)"/>
    <numFmt numFmtId="180" formatCode="0.00_ ;[Red]\-0.00\ "/>
    <numFmt numFmtId="181" formatCode="0.000_ "/>
    <numFmt numFmtId="182" formatCode="0_);[Red]\(0\)"/>
  </numFmts>
  <fonts count="27">
    <font>
      <sz val="11"/>
      <color theme="1"/>
      <name val="宋体"/>
      <charset val="134"/>
      <scheme val="minor"/>
    </font>
    <font>
      <b/>
      <sz val="11"/>
      <name val="Times New Roman"/>
      <family val="1"/>
    </font>
    <font>
      <sz val="11"/>
      <name val="Times New Roman"/>
      <family val="1"/>
    </font>
    <font>
      <sz val="11"/>
      <name val="宋体"/>
      <family val="3"/>
      <charset val="134"/>
      <scheme val="minor"/>
    </font>
    <font>
      <sz val="10"/>
      <name val="宋体"/>
      <family val="3"/>
      <charset val="134"/>
      <scheme val="minor"/>
    </font>
    <font>
      <sz val="12"/>
      <color theme="1"/>
      <name val="仿宋_GB2312"/>
      <family val="3"/>
      <charset val="134"/>
    </font>
    <font>
      <sz val="11"/>
      <name val="仿宋_GB2312"/>
      <family val="3"/>
      <charset val="134"/>
    </font>
    <font>
      <sz val="16"/>
      <name val="方正小标宋简体"/>
      <family val="3"/>
      <charset val="134"/>
    </font>
    <font>
      <sz val="11"/>
      <name val="方正小标宋简体"/>
      <family val="3"/>
      <charset val="134"/>
    </font>
    <font>
      <b/>
      <sz val="11"/>
      <color theme="1"/>
      <name val="宋体"/>
      <family val="3"/>
      <charset val="134"/>
      <scheme val="minor"/>
    </font>
    <font>
      <b/>
      <sz val="11"/>
      <name val="宋体"/>
      <family val="3"/>
      <charset val="134"/>
      <scheme val="minor"/>
    </font>
    <font>
      <b/>
      <sz val="11"/>
      <name val="宋体"/>
      <family val="3"/>
      <charset val="134"/>
    </font>
    <font>
      <b/>
      <sz val="10"/>
      <name val="Times New Roman"/>
      <family val="1"/>
    </font>
    <font>
      <sz val="11"/>
      <name val="宋体"/>
      <family val="3"/>
      <charset val="134"/>
    </font>
    <font>
      <sz val="11"/>
      <color theme="1"/>
      <name val="宋体"/>
      <family val="3"/>
      <charset val="134"/>
    </font>
    <font>
      <b/>
      <sz val="11"/>
      <color theme="1"/>
      <name val="宋体"/>
      <family val="3"/>
      <charset val="134"/>
    </font>
    <font>
      <b/>
      <sz val="12"/>
      <color theme="1"/>
      <name val="宋体"/>
      <family val="3"/>
      <charset val="134"/>
      <scheme val="minor"/>
    </font>
    <font>
      <b/>
      <sz val="12"/>
      <name val="宋体"/>
      <family val="3"/>
      <charset val="134"/>
    </font>
    <font>
      <sz val="10"/>
      <name val="Times New Roman"/>
      <family val="1"/>
    </font>
    <font>
      <sz val="9"/>
      <color theme="1"/>
      <name val="宋体"/>
      <family val="3"/>
      <charset val="134"/>
    </font>
    <font>
      <sz val="11"/>
      <color theme="1"/>
      <name val="宋体"/>
      <family val="3"/>
      <charset val="134"/>
      <scheme val="minor"/>
    </font>
    <font>
      <sz val="10"/>
      <color theme="1"/>
      <name val="宋体"/>
      <family val="3"/>
      <charset val="134"/>
    </font>
    <font>
      <b/>
      <sz val="10"/>
      <name val="宋体"/>
      <family val="3"/>
      <charset val="134"/>
    </font>
    <font>
      <sz val="12"/>
      <name val="宋体"/>
      <family val="3"/>
      <charset val="134"/>
    </font>
    <font>
      <sz val="10"/>
      <name val="Arial"/>
      <family val="2"/>
    </font>
    <font>
      <sz val="9"/>
      <color theme="1"/>
      <name val="Times New Roman"/>
      <family val="1"/>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7">
    <xf numFmtId="0" fontId="0" fillId="0" borderId="0"/>
    <xf numFmtId="0" fontId="23" fillId="0" borderId="0">
      <alignment vertical="center"/>
    </xf>
    <xf numFmtId="43" fontId="20" fillId="0" borderId="0" applyFont="0" applyFill="0" applyBorder="0" applyAlignment="0" applyProtection="0">
      <alignment vertical="center"/>
    </xf>
    <xf numFmtId="0" fontId="23" fillId="0" borderId="0">
      <alignment vertical="center"/>
    </xf>
    <xf numFmtId="0" fontId="20" fillId="0" borderId="0">
      <alignment vertical="center"/>
    </xf>
    <xf numFmtId="0" fontId="24" fillId="0" borderId="0"/>
    <xf numFmtId="0" fontId="23" fillId="0" borderId="0">
      <alignment vertical="center"/>
    </xf>
  </cellStyleXfs>
  <cellXfs count="131">
    <xf numFmtId="0" fontId="0" fillId="0" borderId="0" xfId="0"/>
    <xf numFmtId="0" fontId="1" fillId="0" borderId="0" xfId="0" applyFont="1"/>
    <xf numFmtId="0" fontId="2" fillId="0" borderId="0" xfId="0" applyFont="1"/>
    <xf numFmtId="0" fontId="0" fillId="2" borderId="0" xfId="0" applyFill="1" applyAlignment="1">
      <alignment horizontal="center" vertical="center"/>
    </xf>
    <xf numFmtId="0" fontId="3" fillId="0" borderId="0" xfId="0" applyFont="1" applyAlignment="1">
      <alignment wrapText="1"/>
    </xf>
    <xf numFmtId="178" fontId="3" fillId="0" borderId="0" xfId="0" applyNumberFormat="1" applyFont="1" applyAlignment="1">
      <alignment wrapText="1"/>
    </xf>
    <xf numFmtId="177" fontId="3" fillId="0" borderId="0" xfId="0" applyNumberFormat="1" applyFont="1" applyAlignment="1">
      <alignment wrapText="1"/>
    </xf>
    <xf numFmtId="43" fontId="3" fillId="0" borderId="0" xfId="2" applyFont="1" applyAlignment="1">
      <alignment wrapText="1"/>
    </xf>
    <xf numFmtId="176" fontId="3" fillId="0" borderId="0" xfId="0" applyNumberFormat="1" applyFont="1"/>
    <xf numFmtId="178" fontId="3" fillId="0" borderId="0" xfId="0" applyNumberFormat="1" applyFont="1"/>
    <xf numFmtId="181" fontId="3" fillId="0" borderId="0" xfId="0" applyNumberFormat="1" applyFont="1"/>
    <xf numFmtId="176" fontId="3"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xf numFmtId="0" fontId="5" fillId="2" borderId="0" xfId="0" applyFont="1" applyFill="1" applyAlignment="1">
      <alignment horizontal="left" vertical="center"/>
    </xf>
    <xf numFmtId="180" fontId="6" fillId="0" borderId="0" xfId="0" applyNumberFormat="1" applyFont="1" applyBorder="1" applyAlignment="1">
      <alignment vertical="center"/>
    </xf>
    <xf numFmtId="178" fontId="6" fillId="0" borderId="0" xfId="0" applyNumberFormat="1" applyFont="1" applyBorder="1" applyAlignment="1">
      <alignment vertical="center"/>
    </xf>
    <xf numFmtId="180" fontId="7" fillId="0" borderId="0" xfId="0" applyNumberFormat="1" applyFont="1" applyFill="1" applyAlignment="1">
      <alignment horizontal="center" vertical="center"/>
    </xf>
    <xf numFmtId="180" fontId="7" fillId="2" borderId="0" xfId="0" applyNumberFormat="1" applyFont="1" applyFill="1" applyAlignment="1">
      <alignment horizontal="center" vertical="center"/>
    </xf>
    <xf numFmtId="180" fontId="8" fillId="0" borderId="0" xfId="0" applyNumberFormat="1" applyFont="1" applyFill="1" applyAlignment="1">
      <alignment horizontal="center" vertical="center"/>
    </xf>
    <xf numFmtId="178" fontId="8" fillId="0" borderId="0" xfId="0" applyNumberFormat="1" applyFont="1" applyFill="1" applyAlignment="1">
      <alignment horizontal="center" vertical="center"/>
    </xf>
    <xf numFmtId="0" fontId="10" fillId="0" borderId="1" xfId="4" applyFont="1" applyBorder="1" applyAlignment="1">
      <alignment horizontal="center" vertical="center" wrapText="1"/>
    </xf>
    <xf numFmtId="178" fontId="10" fillId="0" borderId="1" xfId="4" applyNumberFormat="1" applyFont="1" applyBorder="1" applyAlignment="1">
      <alignment horizontal="center" vertical="center" wrapText="1"/>
    </xf>
    <xf numFmtId="0" fontId="10" fillId="0" borderId="1" xfId="3" applyFont="1" applyFill="1" applyBorder="1" applyAlignment="1">
      <alignment horizontal="center" vertical="center" wrapText="1"/>
    </xf>
    <xf numFmtId="179" fontId="10" fillId="0" borderId="1" xfId="3" applyNumberFormat="1" applyFont="1" applyFill="1" applyBorder="1" applyAlignment="1">
      <alignment horizontal="center" vertical="center" wrapText="1"/>
    </xf>
    <xf numFmtId="178" fontId="10" fillId="0" borderId="1" xfId="3" applyNumberFormat="1" applyFont="1" applyFill="1" applyBorder="1" applyAlignment="1">
      <alignment horizontal="center" vertical="center" wrapText="1"/>
    </xf>
    <xf numFmtId="0" fontId="11" fillId="0" borderId="1" xfId="3" applyFont="1" applyBorder="1" applyAlignment="1">
      <alignment horizontal="center" vertical="center" wrapText="1"/>
    </xf>
    <xf numFmtId="176" fontId="12" fillId="0" borderId="1" xfId="6" applyNumberFormat="1" applyFont="1" applyBorder="1" applyAlignment="1">
      <alignment horizontal="center" vertical="center"/>
    </xf>
    <xf numFmtId="0" fontId="3" fillId="0" borderId="1" xfId="4" applyFont="1" applyBorder="1" applyAlignment="1">
      <alignment horizontal="center" vertical="center" wrapText="1"/>
    </xf>
    <xf numFmtId="178" fontId="3" fillId="0" borderId="1" xfId="4" applyNumberFormat="1" applyFont="1" applyBorder="1" applyAlignment="1">
      <alignment horizontal="center" vertical="center" wrapText="1"/>
    </xf>
    <xf numFmtId="0" fontId="11" fillId="3" borderId="1" xfId="3" applyFont="1" applyFill="1" applyBorder="1" applyAlignment="1">
      <alignment horizontal="center" vertical="center"/>
    </xf>
    <xf numFmtId="0" fontId="13" fillId="3" borderId="1" xfId="3" applyFont="1" applyFill="1" applyBorder="1" applyAlignment="1">
      <alignment horizontal="center" vertical="center"/>
    </xf>
    <xf numFmtId="176" fontId="13" fillId="0" borderId="1" xfId="3" applyNumberFormat="1" applyFont="1" applyFill="1" applyBorder="1" applyAlignment="1">
      <alignment horizontal="center" vertical="center"/>
    </xf>
    <xf numFmtId="178" fontId="13" fillId="0" borderId="1" xfId="3" applyNumberFormat="1" applyFont="1" applyFill="1" applyBorder="1" applyAlignment="1">
      <alignment horizontal="center" vertical="center"/>
    </xf>
    <xf numFmtId="176" fontId="14" fillId="0" borderId="1" xfId="3" applyNumberFormat="1" applyFont="1" applyFill="1" applyBorder="1" applyAlignment="1">
      <alignment horizontal="center" vertical="center"/>
    </xf>
    <xf numFmtId="176" fontId="15" fillId="0" borderId="1" xfId="3" applyNumberFormat="1" applyFont="1" applyFill="1" applyBorder="1" applyAlignment="1">
      <alignment horizontal="center" vertical="center"/>
    </xf>
    <xf numFmtId="178" fontId="15" fillId="0" borderId="1" xfId="3" applyNumberFormat="1" applyFont="1" applyFill="1" applyBorder="1" applyAlignment="1">
      <alignment horizontal="center" vertical="center"/>
    </xf>
    <xf numFmtId="177" fontId="6" fillId="0" borderId="0" xfId="0" applyNumberFormat="1" applyFont="1" applyBorder="1" applyAlignment="1">
      <alignment vertical="center"/>
    </xf>
    <xf numFmtId="177" fontId="8" fillId="0" borderId="0" xfId="0" applyNumberFormat="1" applyFont="1" applyFill="1" applyAlignment="1">
      <alignment horizontal="center" vertical="center"/>
    </xf>
    <xf numFmtId="177" fontId="10" fillId="0" borderId="1" xfId="4" applyNumberFormat="1" applyFont="1" applyBorder="1" applyAlignment="1">
      <alignment horizontal="center" vertical="center" wrapText="1"/>
    </xf>
    <xf numFmtId="177" fontId="16" fillId="0" borderId="1" xfId="0" applyNumberFormat="1" applyFont="1" applyBorder="1" applyAlignment="1">
      <alignment horizontal="center" vertical="center" wrapText="1"/>
    </xf>
    <xf numFmtId="180" fontId="17" fillId="0" borderId="1" xfId="1" applyNumberFormat="1" applyFont="1" applyFill="1" applyBorder="1" applyAlignment="1">
      <alignment horizontal="center" vertical="center" wrapText="1"/>
    </xf>
    <xf numFmtId="177" fontId="12" fillId="0" borderId="1" xfId="6" applyNumberFormat="1" applyFont="1" applyBorder="1" applyAlignment="1">
      <alignment horizontal="center" vertical="center"/>
    </xf>
    <xf numFmtId="177" fontId="3" fillId="0" borderId="1" xfId="4" applyNumberFormat="1" applyFont="1" applyBorder="1" applyAlignment="1">
      <alignment horizontal="center" vertical="center" wrapText="1"/>
    </xf>
    <xf numFmtId="177" fontId="18" fillId="0" borderId="1" xfId="6" applyNumberFormat="1" applyFont="1" applyBorder="1" applyAlignment="1">
      <alignment horizontal="center" vertical="center"/>
    </xf>
    <xf numFmtId="177" fontId="18" fillId="0" borderId="1" xfId="0" applyNumberFormat="1" applyFont="1" applyBorder="1" applyAlignment="1">
      <alignment horizontal="center" vertical="center"/>
    </xf>
    <xf numFmtId="0" fontId="19" fillId="0" borderId="1" xfId="0" applyFont="1" applyBorder="1" applyAlignment="1">
      <alignment horizontal="center" vertical="center" wrapText="1"/>
    </xf>
    <xf numFmtId="177" fontId="12" fillId="0" borderId="1" xfId="0" applyNumberFormat="1" applyFont="1" applyBorder="1" applyAlignment="1">
      <alignment horizontal="center" vertical="center"/>
    </xf>
    <xf numFmtId="177" fontId="11" fillId="3" borderId="1" xfId="3" applyNumberFormat="1" applyFont="1" applyFill="1" applyBorder="1" applyAlignment="1">
      <alignment horizontal="center" vertical="center"/>
    </xf>
    <xf numFmtId="177" fontId="17" fillId="0" borderId="1" xfId="1" applyNumberFormat="1" applyFont="1" applyFill="1" applyBorder="1" applyAlignment="1">
      <alignment horizontal="center" vertical="center" wrapText="1"/>
    </xf>
    <xf numFmtId="182" fontId="12" fillId="0" borderId="1" xfId="6" applyNumberFormat="1" applyFont="1" applyBorder="1" applyAlignment="1">
      <alignment horizontal="center" vertical="center"/>
    </xf>
    <xf numFmtId="0" fontId="9" fillId="0" borderId="1" xfId="2" applyNumberFormat="1" applyFont="1" applyBorder="1" applyAlignment="1">
      <alignment horizontal="center" vertical="center"/>
    </xf>
    <xf numFmtId="178" fontId="12" fillId="0" borderId="1" xfId="6" applyNumberFormat="1" applyFont="1" applyBorder="1" applyAlignment="1">
      <alignment horizontal="center" vertical="center"/>
    </xf>
    <xf numFmtId="177" fontId="12" fillId="0" borderId="1" xfId="5" applyNumberFormat="1" applyFont="1" applyFill="1" applyBorder="1" applyAlignment="1">
      <alignment horizontal="center" vertical="center"/>
    </xf>
    <xf numFmtId="0" fontId="12" fillId="0" borderId="1" xfId="0" applyFont="1" applyBorder="1" applyAlignment="1">
      <alignment horizontal="center" vertical="center"/>
    </xf>
    <xf numFmtId="178" fontId="9" fillId="0" borderId="1" xfId="0" applyNumberFormat="1" applyFont="1" applyBorder="1" applyAlignment="1">
      <alignment horizontal="center" vertical="center"/>
    </xf>
    <xf numFmtId="178" fontId="20" fillId="0" borderId="1" xfId="0" applyNumberFormat="1" applyFont="1" applyBorder="1" applyAlignment="1">
      <alignment horizontal="center" vertical="center"/>
    </xf>
    <xf numFmtId="178" fontId="18" fillId="0" borderId="1" xfId="6" applyNumberFormat="1" applyFont="1" applyBorder="1" applyAlignment="1">
      <alignment horizontal="center" vertical="center"/>
    </xf>
    <xf numFmtId="0" fontId="18" fillId="0" borderId="1" xfId="0" applyFont="1" applyBorder="1" applyAlignment="1">
      <alignment horizontal="center" vertical="center"/>
    </xf>
    <xf numFmtId="176" fontId="12" fillId="0" borderId="1" xfId="5" applyNumberFormat="1" applyFont="1" applyFill="1" applyBorder="1" applyAlignment="1">
      <alignment horizontal="center" vertical="center"/>
    </xf>
    <xf numFmtId="177" fontId="21" fillId="0" borderId="1" xfId="0" applyNumberFormat="1" applyFont="1" applyBorder="1" applyAlignment="1">
      <alignment horizontal="center" vertical="center"/>
    </xf>
    <xf numFmtId="182" fontId="18" fillId="0" borderId="1" xfId="0" applyNumberFormat="1" applyFont="1" applyBorder="1" applyAlignment="1">
      <alignment horizontal="center" vertical="center"/>
    </xf>
    <xf numFmtId="43" fontId="6" fillId="0" borderId="0" xfId="2" applyFont="1" applyBorder="1" applyAlignment="1">
      <alignment vertical="center"/>
    </xf>
    <xf numFmtId="176" fontId="3" fillId="0" borderId="0" xfId="0" applyNumberFormat="1" applyFont="1" applyBorder="1" applyAlignment="1"/>
    <xf numFmtId="176" fontId="3" fillId="0" borderId="0" xfId="0" applyNumberFormat="1" applyFont="1" applyAlignment="1"/>
    <xf numFmtId="178" fontId="3" fillId="0" borderId="0" xfId="0" applyNumberFormat="1" applyFont="1" applyAlignment="1"/>
    <xf numFmtId="181" fontId="3" fillId="0" borderId="0" xfId="0" applyNumberFormat="1" applyFont="1" applyAlignment="1"/>
    <xf numFmtId="180" fontId="7" fillId="0" borderId="0" xfId="0" applyNumberFormat="1" applyFont="1" applyFill="1" applyAlignment="1">
      <alignment vertical="center"/>
    </xf>
    <xf numFmtId="43" fontId="8" fillId="0" borderId="0" xfId="2" applyFont="1" applyFill="1" applyAlignment="1">
      <alignment horizontal="center" vertical="center"/>
    </xf>
    <xf numFmtId="0" fontId="5" fillId="0" borderId="0" xfId="0" applyFont="1" applyAlignment="1">
      <alignment vertical="center"/>
    </xf>
    <xf numFmtId="43" fontId="17" fillId="0" borderId="1" xfId="2" applyFont="1" applyFill="1" applyBorder="1" applyAlignment="1">
      <alignment horizontal="center" vertical="center" wrapText="1"/>
    </xf>
    <xf numFmtId="176" fontId="22" fillId="0" borderId="1" xfId="4" applyNumberFormat="1" applyFont="1" applyBorder="1" applyAlignment="1">
      <alignment horizontal="center" vertical="center" wrapText="1"/>
    </xf>
    <xf numFmtId="178" fontId="22" fillId="0" borderId="1" xfId="4" applyNumberFormat="1" applyFont="1" applyBorder="1" applyAlignment="1">
      <alignment horizontal="center" vertical="center" wrapText="1"/>
    </xf>
    <xf numFmtId="178" fontId="11" fillId="0" borderId="1" xfId="3"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177" fontId="14" fillId="0" borderId="1" xfId="0" applyNumberFormat="1" applyFont="1" applyBorder="1" applyAlignment="1">
      <alignment horizontal="center" vertical="center"/>
    </xf>
    <xf numFmtId="177" fontId="1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181" fontId="3" fillId="0" borderId="0" xfId="0" applyNumberFormat="1" applyFont="1" applyAlignment="1">
      <alignment wrapText="1"/>
    </xf>
    <xf numFmtId="0" fontId="3" fillId="0" borderId="1" xfId="4" applyFont="1" applyFill="1" applyBorder="1" applyAlignment="1">
      <alignment horizontal="center" vertical="center" wrapText="1"/>
    </xf>
    <xf numFmtId="177" fontId="10" fillId="0" borderId="1" xfId="4" applyNumberFormat="1" applyFont="1" applyFill="1" applyBorder="1" applyAlignment="1">
      <alignment horizontal="center" vertical="center" wrapText="1"/>
    </xf>
    <xf numFmtId="177" fontId="3" fillId="0" borderId="1" xfId="4" applyNumberFormat="1" applyFont="1" applyFill="1" applyBorder="1" applyAlignment="1">
      <alignment horizontal="center" vertical="center" wrapText="1"/>
    </xf>
    <xf numFmtId="177" fontId="18"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xf>
    <xf numFmtId="178" fontId="18" fillId="0" borderId="1" xfId="6" applyNumberFormat="1" applyFont="1" applyFill="1" applyBorder="1" applyAlignment="1">
      <alignment horizontal="center" vertical="center"/>
    </xf>
    <xf numFmtId="0" fontId="2" fillId="0" borderId="0" xfId="0" applyFont="1" applyFill="1"/>
    <xf numFmtId="178" fontId="3" fillId="0" borderId="1" xfId="4" applyNumberFormat="1" applyFont="1" applyFill="1" applyBorder="1" applyAlignment="1">
      <alignment horizontal="center" vertical="center" wrapText="1"/>
    </xf>
    <xf numFmtId="178" fontId="10" fillId="0" borderId="1" xfId="4" applyNumberFormat="1" applyFont="1" applyFill="1" applyBorder="1" applyAlignment="1">
      <alignment horizontal="center" vertical="center" wrapText="1"/>
    </xf>
    <xf numFmtId="178" fontId="18" fillId="0" borderId="4" xfId="6" applyNumberFormat="1" applyFont="1" applyBorder="1" applyAlignment="1">
      <alignment horizontal="center" vertical="center"/>
    </xf>
    <xf numFmtId="178" fontId="18" fillId="0" borderId="5" xfId="6" applyNumberFormat="1" applyFont="1" applyBorder="1" applyAlignment="1">
      <alignment horizontal="center" vertical="center"/>
    </xf>
    <xf numFmtId="0" fontId="10" fillId="0" borderId="1" xfId="4" applyFont="1" applyBorder="1" applyAlignment="1">
      <alignment horizontal="center" vertical="center" wrapText="1"/>
    </xf>
    <xf numFmtId="177" fontId="10" fillId="0" borderId="1" xfId="4" applyNumberFormat="1" applyFont="1" applyBorder="1" applyAlignment="1">
      <alignment horizontal="center" vertical="center" wrapText="1"/>
    </xf>
    <xf numFmtId="0" fontId="9" fillId="0" borderId="1" xfId="0" applyFont="1" applyBorder="1" applyAlignment="1">
      <alignment horizontal="center" vertical="center" wrapText="1"/>
    </xf>
    <xf numFmtId="178" fontId="22" fillId="0" borderId="4" xfId="0" applyNumberFormat="1" applyFont="1" applyFill="1" applyBorder="1" applyAlignment="1">
      <alignment horizontal="center" vertical="center"/>
    </xf>
    <xf numFmtId="178" fontId="22" fillId="0" borderId="5" xfId="0" applyNumberFormat="1" applyFont="1" applyFill="1" applyBorder="1" applyAlignment="1">
      <alignment horizontal="center" vertical="center"/>
    </xf>
    <xf numFmtId="178" fontId="22" fillId="0" borderId="4" xfId="4" applyNumberFormat="1" applyFont="1" applyFill="1" applyBorder="1" applyAlignment="1">
      <alignment horizontal="center" vertical="center" wrapText="1"/>
    </xf>
    <xf numFmtId="178" fontId="22" fillId="0" borderId="5" xfId="4" applyNumberFormat="1" applyFont="1" applyFill="1" applyBorder="1" applyAlignment="1">
      <alignment horizontal="center" vertical="center" wrapText="1"/>
    </xf>
    <xf numFmtId="0" fontId="18" fillId="0" borderId="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178" fontId="20" fillId="0" borderId="4" xfId="0" applyNumberFormat="1" applyFont="1" applyBorder="1" applyAlignment="1">
      <alignment horizontal="center" vertical="center"/>
    </xf>
    <xf numFmtId="178" fontId="20" fillId="0" borderId="5" xfId="0" applyNumberFormat="1" applyFont="1" applyBorder="1" applyAlignment="1">
      <alignment horizontal="center" vertical="center"/>
    </xf>
    <xf numFmtId="177" fontId="18" fillId="0" borderId="1" xfId="0" applyNumberFormat="1" applyFont="1" applyBorder="1" applyAlignment="1">
      <alignment horizontal="center" vertical="center"/>
    </xf>
    <xf numFmtId="177" fontId="3" fillId="0" borderId="1" xfId="4" applyNumberFormat="1" applyFont="1" applyBorder="1" applyAlignment="1">
      <alignment horizontal="center" vertical="center" wrapText="1"/>
    </xf>
    <xf numFmtId="0" fontId="13" fillId="3" borderId="4" xfId="3" applyFont="1" applyFill="1" applyBorder="1" applyAlignment="1">
      <alignment horizontal="center" vertical="center"/>
    </xf>
    <xf numFmtId="0" fontId="13" fillId="3" borderId="5" xfId="3" applyFont="1" applyFill="1" applyBorder="1" applyAlignment="1">
      <alignment horizontal="center" vertical="center"/>
    </xf>
    <xf numFmtId="0" fontId="3" fillId="0" borderId="1" xfId="4" applyFont="1" applyBorder="1" applyAlignment="1">
      <alignment horizontal="center" vertical="center" wrapText="1"/>
    </xf>
    <xf numFmtId="176" fontId="14" fillId="0" borderId="4" xfId="3" applyNumberFormat="1" applyFont="1" applyFill="1" applyBorder="1" applyAlignment="1">
      <alignment horizontal="center" vertical="center"/>
    </xf>
    <xf numFmtId="176" fontId="14" fillId="0" borderId="5" xfId="3" applyNumberFormat="1" applyFont="1" applyFill="1" applyBorder="1" applyAlignment="1">
      <alignment horizontal="center" vertical="center"/>
    </xf>
    <xf numFmtId="178" fontId="13" fillId="0" borderId="4" xfId="3" applyNumberFormat="1" applyFont="1" applyFill="1" applyBorder="1" applyAlignment="1">
      <alignment horizontal="center" vertical="center"/>
    </xf>
    <xf numFmtId="178" fontId="13" fillId="0" borderId="5" xfId="3" applyNumberFormat="1" applyFont="1" applyFill="1" applyBorder="1" applyAlignment="1">
      <alignment horizontal="center" vertical="center"/>
    </xf>
    <xf numFmtId="0" fontId="11" fillId="2" borderId="1" xfId="0" applyFont="1" applyFill="1" applyBorder="1" applyAlignment="1">
      <alignment horizontal="center" vertical="center" wrapText="1"/>
    </xf>
    <xf numFmtId="178" fontId="10" fillId="0" borderId="1" xfId="4" applyNumberFormat="1" applyFont="1" applyBorder="1" applyAlignment="1">
      <alignment horizontal="center" vertical="center" wrapText="1"/>
    </xf>
    <xf numFmtId="0" fontId="1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9" fillId="2" borderId="1" xfId="0" applyFont="1" applyFill="1" applyBorder="1" applyAlignment="1">
      <alignment horizontal="center" vertical="center"/>
    </xf>
    <xf numFmtId="180" fontId="7" fillId="0" borderId="0" xfId="0" applyNumberFormat="1" applyFont="1" applyFill="1" applyAlignment="1">
      <alignment horizontal="center" vertical="center"/>
    </xf>
    <xf numFmtId="178" fontId="7" fillId="0" borderId="0" xfId="0" applyNumberFormat="1" applyFont="1" applyFill="1" applyAlignment="1">
      <alignment horizontal="center" vertical="center"/>
    </xf>
    <xf numFmtId="180" fontId="11" fillId="0" borderId="2" xfId="0" applyNumberFormat="1" applyFont="1" applyFill="1" applyBorder="1" applyAlignment="1">
      <alignment horizontal="center" vertical="center" wrapText="1"/>
    </xf>
    <xf numFmtId="180" fontId="11" fillId="0" borderId="3" xfId="0" applyNumberFormat="1" applyFont="1" applyFill="1" applyBorder="1" applyAlignment="1">
      <alignment horizontal="center" vertical="center" wrapText="1"/>
    </xf>
    <xf numFmtId="180" fontId="11" fillId="0" borderId="6" xfId="0" applyNumberFormat="1" applyFont="1" applyFill="1" applyBorder="1" applyAlignment="1">
      <alignment horizontal="center" vertical="center" wrapText="1"/>
    </xf>
    <xf numFmtId="0" fontId="12" fillId="0" borderId="1" xfId="0" applyFont="1" applyBorder="1" applyAlignment="1">
      <alignment horizontal="center" vertical="center"/>
    </xf>
    <xf numFmtId="177" fontId="17" fillId="0" borderId="4" xfId="1" applyNumberFormat="1" applyFont="1" applyFill="1" applyBorder="1" applyAlignment="1">
      <alignment horizontal="center" vertical="center" wrapText="1"/>
    </xf>
    <xf numFmtId="177" fontId="17" fillId="0" borderId="5" xfId="1" applyNumberFormat="1" applyFont="1" applyFill="1" applyBorder="1" applyAlignment="1">
      <alignment horizontal="center" vertical="center" wrapText="1"/>
    </xf>
    <xf numFmtId="180" fontId="22" fillId="0" borderId="2" xfId="0" applyNumberFormat="1" applyFont="1" applyFill="1" applyBorder="1" applyAlignment="1">
      <alignment horizontal="center" vertical="center" wrapText="1"/>
    </xf>
    <xf numFmtId="180" fontId="22" fillId="0" borderId="3" xfId="0" applyNumberFormat="1" applyFont="1" applyFill="1" applyBorder="1" applyAlignment="1">
      <alignment horizontal="center" vertical="center" wrapText="1"/>
    </xf>
    <xf numFmtId="180" fontId="22" fillId="0" borderId="6" xfId="0"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176" fontId="22" fillId="0" borderId="3" xfId="0" applyNumberFormat="1" applyFont="1" applyFill="1" applyBorder="1" applyAlignment="1">
      <alignment horizontal="center" vertical="center" wrapText="1"/>
    </xf>
    <xf numFmtId="176" fontId="22" fillId="0" borderId="6" xfId="0" applyNumberFormat="1" applyFont="1" applyFill="1" applyBorder="1" applyAlignment="1">
      <alignment horizontal="center" vertical="center" wrapText="1"/>
    </xf>
  </cellXfs>
  <cellStyles count="7">
    <cellStyle name="常规" xfId="0" builtinId="0"/>
    <cellStyle name="常规 10" xfId="3"/>
    <cellStyle name="常规 2" xfId="4"/>
    <cellStyle name="常规 2 4" xfId="5"/>
    <cellStyle name="常规 3" xfId="6"/>
    <cellStyle name="常规_2010年度油补测算分配方案表" xfId="1"/>
    <cellStyle name="千位分隔" xfId="2"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G126"/>
  <sheetViews>
    <sheetView tabSelected="1" workbookViewId="0">
      <pane ySplit="6" topLeftCell="A7" activePane="bottomLeft" state="frozen"/>
      <selection pane="bottomLeft" activeCell="A4" sqref="A4:A6"/>
    </sheetView>
  </sheetViews>
  <sheetFormatPr defaultColWidth="9" defaultRowHeight="13.5"/>
  <cols>
    <col min="1" max="1" width="10.25" style="3" customWidth="1"/>
    <col min="2" max="2" width="18.625" style="4" customWidth="1"/>
    <col min="3" max="3" width="18.625" style="5" customWidth="1"/>
    <col min="4" max="5" width="12.625" style="4" customWidth="1"/>
    <col min="6" max="6" width="15.25" style="4" customWidth="1"/>
    <col min="7" max="7" width="13.625" style="4" customWidth="1"/>
    <col min="8" max="8" width="10.625" style="4" customWidth="1"/>
    <col min="9" max="15" width="10.625" style="6" customWidth="1"/>
    <col min="16" max="17" width="10.625" style="4" customWidth="1"/>
    <col min="18" max="22" width="10.625" style="6" customWidth="1"/>
    <col min="23" max="23" width="13.375" style="6" customWidth="1"/>
    <col min="24" max="24" width="16.125" style="6" customWidth="1"/>
    <col min="25" max="25" width="16.125" style="7" customWidth="1"/>
    <col min="26" max="27" width="13.25" style="8" customWidth="1"/>
    <col min="28" max="28" width="14.625" style="9" customWidth="1"/>
    <col min="29" max="29" width="13.875" style="10" customWidth="1"/>
    <col min="30" max="30" width="13.875" style="11" customWidth="1"/>
    <col min="31" max="31" width="13.375" style="12" customWidth="1"/>
    <col min="32" max="33" width="12.625" style="13" customWidth="1"/>
    <col min="34" max="16384" width="9" style="13"/>
  </cols>
  <sheetData>
    <row r="1" spans="1:33" ht="18" customHeight="1">
      <c r="A1" s="14" t="s">
        <v>0</v>
      </c>
      <c r="B1" s="15"/>
      <c r="C1" s="16"/>
      <c r="D1" s="15"/>
      <c r="E1" s="15"/>
      <c r="F1" s="15"/>
      <c r="G1" s="15"/>
      <c r="H1" s="15"/>
      <c r="I1" s="37"/>
      <c r="J1" s="37"/>
      <c r="K1" s="37"/>
      <c r="L1" s="37"/>
      <c r="M1" s="37"/>
      <c r="N1" s="37"/>
      <c r="O1" s="37"/>
      <c r="P1" s="15"/>
      <c r="Q1" s="15"/>
      <c r="R1" s="37"/>
      <c r="S1" s="37"/>
      <c r="T1" s="37"/>
      <c r="U1" s="37"/>
      <c r="V1" s="37"/>
      <c r="W1" s="37"/>
      <c r="X1" s="37"/>
      <c r="Y1" s="62"/>
      <c r="Z1" s="63"/>
      <c r="AA1" s="64"/>
      <c r="AB1" s="65"/>
      <c r="AC1" s="66"/>
    </row>
    <row r="2" spans="1:33" ht="35.1" customHeight="1">
      <c r="A2" s="117" t="s">
        <v>1</v>
      </c>
      <c r="B2" s="117"/>
      <c r="C2" s="118"/>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67"/>
    </row>
    <row r="3" spans="1:33" customFormat="1" ht="18" customHeight="1">
      <c r="A3" s="18"/>
      <c r="B3" s="19"/>
      <c r="C3" s="20"/>
      <c r="D3" s="19"/>
      <c r="E3" s="19"/>
      <c r="F3" s="19"/>
      <c r="G3" s="19"/>
      <c r="H3" s="19"/>
      <c r="I3" s="38"/>
      <c r="J3" s="38"/>
      <c r="K3" s="38"/>
      <c r="L3" s="38"/>
      <c r="M3" s="38"/>
      <c r="N3" s="38"/>
      <c r="O3" s="38"/>
      <c r="P3" s="19"/>
      <c r="Q3" s="19"/>
      <c r="R3" s="38"/>
      <c r="S3" s="38"/>
      <c r="T3" s="38"/>
      <c r="U3" s="38"/>
      <c r="V3" s="38"/>
      <c r="W3" s="38"/>
      <c r="X3" s="38"/>
      <c r="Y3" s="68"/>
      <c r="Z3" s="17"/>
      <c r="AA3" s="17"/>
      <c r="AB3" s="17"/>
      <c r="AC3" s="17"/>
      <c r="AD3" s="17"/>
      <c r="AE3" s="69"/>
    </row>
    <row r="4" spans="1:33" customFormat="1" ht="28.9" customHeight="1">
      <c r="A4" s="116" t="s">
        <v>2</v>
      </c>
      <c r="B4" s="91" t="s">
        <v>3</v>
      </c>
      <c r="C4" s="113" t="s">
        <v>4</v>
      </c>
      <c r="D4" s="91" t="s">
        <v>5</v>
      </c>
      <c r="E4" s="91"/>
      <c r="F4" s="91"/>
      <c r="G4" s="91"/>
      <c r="H4" s="91" t="s">
        <v>6</v>
      </c>
      <c r="I4" s="92" t="s">
        <v>7</v>
      </c>
      <c r="J4" s="92"/>
      <c r="K4" s="92"/>
      <c r="L4" s="92" t="s">
        <v>8</v>
      </c>
      <c r="M4" s="92"/>
      <c r="N4" s="92"/>
      <c r="O4" s="92"/>
      <c r="P4" s="91" t="s">
        <v>9</v>
      </c>
      <c r="Q4" s="91"/>
      <c r="R4" s="92"/>
      <c r="S4" s="93" t="s">
        <v>10</v>
      </c>
      <c r="T4" s="93" t="s">
        <v>11</v>
      </c>
      <c r="U4" s="93"/>
      <c r="V4" s="93"/>
      <c r="W4" s="119" t="s">
        <v>12</v>
      </c>
      <c r="X4" s="120"/>
      <c r="Y4" s="120"/>
      <c r="Z4" s="120"/>
      <c r="AA4" s="120"/>
      <c r="AB4" s="120"/>
      <c r="AC4" s="120"/>
      <c r="AD4" s="121"/>
      <c r="AE4" s="119" t="s">
        <v>13</v>
      </c>
      <c r="AF4" s="120"/>
      <c r="AG4" s="121"/>
    </row>
    <row r="5" spans="1:33" customFormat="1" ht="27.95" customHeight="1">
      <c r="A5" s="116"/>
      <c r="B5" s="91"/>
      <c r="C5" s="113"/>
      <c r="D5" s="91"/>
      <c r="E5" s="91"/>
      <c r="F5" s="91"/>
      <c r="G5" s="91"/>
      <c r="H5" s="91"/>
      <c r="I5" s="92"/>
      <c r="J5" s="92"/>
      <c r="K5" s="92"/>
      <c r="L5" s="92"/>
      <c r="M5" s="92"/>
      <c r="N5" s="92"/>
      <c r="O5" s="92"/>
      <c r="P5" s="91"/>
      <c r="Q5" s="91"/>
      <c r="R5" s="92"/>
      <c r="S5" s="93"/>
      <c r="T5" s="93"/>
      <c r="U5" s="93"/>
      <c r="V5" s="93"/>
      <c r="W5" s="123" t="s">
        <v>14</v>
      </c>
      <c r="X5" s="123" t="s">
        <v>15</v>
      </c>
      <c r="Y5" s="125" t="s">
        <v>16</v>
      </c>
      <c r="Z5" s="126"/>
      <c r="AA5" s="127"/>
      <c r="AB5" s="128" t="s">
        <v>17</v>
      </c>
      <c r="AC5" s="129"/>
      <c r="AD5" s="130"/>
      <c r="AE5" s="94" t="s">
        <v>15</v>
      </c>
      <c r="AF5" s="96" t="s">
        <v>18</v>
      </c>
      <c r="AG5" s="96" t="s">
        <v>19</v>
      </c>
    </row>
    <row r="6" spans="1:33" customFormat="1" ht="54">
      <c r="A6" s="116"/>
      <c r="B6" s="91"/>
      <c r="C6" s="113"/>
      <c r="D6" s="23" t="s">
        <v>20</v>
      </c>
      <c r="E6" s="24" t="s">
        <v>21</v>
      </c>
      <c r="F6" s="25" t="s">
        <v>22</v>
      </c>
      <c r="G6" s="26" t="s">
        <v>23</v>
      </c>
      <c r="H6" s="91"/>
      <c r="I6" s="39" t="s">
        <v>24</v>
      </c>
      <c r="J6" s="40" t="s">
        <v>25</v>
      </c>
      <c r="K6" s="40" t="s">
        <v>26</v>
      </c>
      <c r="L6" s="39" t="s">
        <v>24</v>
      </c>
      <c r="M6" s="39" t="s">
        <v>27</v>
      </c>
      <c r="N6" s="39" t="s">
        <v>163</v>
      </c>
      <c r="O6" s="39" t="s">
        <v>28</v>
      </c>
      <c r="P6" s="41" t="s">
        <v>29</v>
      </c>
      <c r="Q6" s="41" t="s">
        <v>30</v>
      </c>
      <c r="R6" s="49" t="s">
        <v>31</v>
      </c>
      <c r="S6" s="93"/>
      <c r="T6" s="41" t="s">
        <v>29</v>
      </c>
      <c r="U6" s="41" t="s">
        <v>30</v>
      </c>
      <c r="V6" s="49" t="s">
        <v>31</v>
      </c>
      <c r="W6" s="124"/>
      <c r="X6" s="124"/>
      <c r="Y6" s="70" t="s">
        <v>24</v>
      </c>
      <c r="Z6" s="71" t="s">
        <v>32</v>
      </c>
      <c r="AA6" s="71" t="s">
        <v>33</v>
      </c>
      <c r="AB6" s="72" t="s">
        <v>24</v>
      </c>
      <c r="AC6" s="71" t="s">
        <v>32</v>
      </c>
      <c r="AD6" s="71" t="s">
        <v>33</v>
      </c>
      <c r="AE6" s="95"/>
      <c r="AF6" s="97"/>
      <c r="AG6" s="97"/>
    </row>
    <row r="7" spans="1:33" s="1" customFormat="1" ht="20.100000000000001" customHeight="1">
      <c r="A7" s="91" t="s">
        <v>34</v>
      </c>
      <c r="B7" s="91"/>
      <c r="C7" s="22">
        <f>G7+H7+I7+L7+R7+S7+W7+V7</f>
        <v>42195.8</v>
      </c>
      <c r="D7" s="27">
        <f t="shared" ref="D7:H7" si="0">D8+D12+D19+D25+D34+D45+D53+D62+D66+D73+D84+D95+D101+D115</f>
        <v>1118.94</v>
      </c>
      <c r="E7" s="27">
        <f t="shared" si="0"/>
        <v>3865.86</v>
      </c>
      <c r="F7" s="27">
        <f t="shared" si="0"/>
        <v>0</v>
      </c>
      <c r="G7" s="27">
        <f t="shared" si="0"/>
        <v>4984.7999999999993</v>
      </c>
      <c r="H7" s="27">
        <f t="shared" si="0"/>
        <v>1500</v>
      </c>
      <c r="I7" s="42">
        <f t="shared" ref="I7:O7" si="1">I8+I12+I19+I25+I34+I45+I53+I62+I66+I73+I84+I95+I101+I115</f>
        <v>23100</v>
      </c>
      <c r="J7" s="42">
        <f t="shared" si="1"/>
        <v>22400</v>
      </c>
      <c r="K7" s="42">
        <f t="shared" si="1"/>
        <v>700</v>
      </c>
      <c r="L7" s="42">
        <f t="shared" si="1"/>
        <v>5002</v>
      </c>
      <c r="M7" s="42">
        <f t="shared" si="1"/>
        <v>3160</v>
      </c>
      <c r="N7" s="42">
        <f t="shared" si="1"/>
        <v>790</v>
      </c>
      <c r="O7" s="42">
        <f t="shared" si="1"/>
        <v>1052</v>
      </c>
      <c r="P7" s="27"/>
      <c r="Q7" s="27"/>
      <c r="R7" s="42">
        <f>R8+R12+R19+R25+R34+R45+R53+R62+R66+R73+R84+R95+R101+R115</f>
        <v>600</v>
      </c>
      <c r="S7" s="50">
        <f>S8+S12+S19+S25+S34+S45+S53+S62+S66+S73+S84+S95+S101+S115</f>
        <v>6139</v>
      </c>
      <c r="T7" s="50"/>
      <c r="U7" s="50"/>
      <c r="V7" s="50">
        <f t="shared" ref="V7" si="2">V8+V12+V19+V25+V34+V45+V53+V62+V66+V73+V84+V95+V101+V115</f>
        <v>870</v>
      </c>
      <c r="W7" s="51">
        <v>0</v>
      </c>
      <c r="X7" s="52">
        <f t="shared" ref="X7:X20" si="3">Y7+AB7</f>
        <v>-3386.73</v>
      </c>
      <c r="Y7" s="52">
        <f t="shared" ref="Y7:Y20" si="4">Z7+AA7</f>
        <v>-1522.29</v>
      </c>
      <c r="Z7" s="52">
        <f t="shared" ref="Z7:AG7" si="5">Z8+Z12+Z19+Z25+Z34+Z45+Z53+Z62+Z66+Z73+Z84+Z95+Z101+Z115</f>
        <v>-959.48</v>
      </c>
      <c r="AA7" s="52">
        <f t="shared" si="5"/>
        <v>-562.80999999999995</v>
      </c>
      <c r="AB7" s="52">
        <f t="shared" ref="AB7:AB20" si="6">AC7+AD7</f>
        <v>-1864.44</v>
      </c>
      <c r="AC7" s="52">
        <f t="shared" si="5"/>
        <v>-756.02</v>
      </c>
      <c r="AD7" s="52">
        <f t="shared" si="5"/>
        <v>-1108.42</v>
      </c>
      <c r="AE7" s="52">
        <f t="shared" si="5"/>
        <v>3386.73</v>
      </c>
      <c r="AF7" s="52">
        <f t="shared" si="5"/>
        <v>1522.29</v>
      </c>
      <c r="AG7" s="52">
        <f t="shared" si="5"/>
        <v>1864.44</v>
      </c>
    </row>
    <row r="8" spans="1:33" s="1" customFormat="1" ht="20.100000000000001" customHeight="1">
      <c r="A8" s="114" t="s">
        <v>35</v>
      </c>
      <c r="B8" s="21" t="s">
        <v>24</v>
      </c>
      <c r="C8" s="22">
        <f t="shared" ref="C8:C24" si="7">G8+H8+I8+L8+R8+S8+W8+V8</f>
        <v>934.87</v>
      </c>
      <c r="D8" s="21">
        <f>SUM(D9:D11)</f>
        <v>0</v>
      </c>
      <c r="E8" s="21">
        <f t="shared" ref="E8:H8" si="8">SUM(E9:E11)</f>
        <v>0</v>
      </c>
      <c r="F8" s="21">
        <f t="shared" si="8"/>
        <v>0</v>
      </c>
      <c r="G8" s="21">
        <f t="shared" si="8"/>
        <v>0</v>
      </c>
      <c r="H8" s="21">
        <f t="shared" si="8"/>
        <v>0</v>
      </c>
      <c r="I8" s="39">
        <f>J8+K8</f>
        <v>0</v>
      </c>
      <c r="J8" s="39">
        <f>SUM(J9:J11)</f>
        <v>0</v>
      </c>
      <c r="K8" s="39">
        <f>SUM(K9:K11)</f>
        <v>0</v>
      </c>
      <c r="L8" s="42">
        <f t="shared" ref="L8:L19" si="9">M8+N8+O8</f>
        <v>388</v>
      </c>
      <c r="M8" s="42">
        <f t="shared" ref="M8:S8" si="10">SUM(M9:M11)</f>
        <v>180</v>
      </c>
      <c r="N8" s="42">
        <v>100</v>
      </c>
      <c r="O8" s="42">
        <f t="shared" si="10"/>
        <v>108</v>
      </c>
      <c r="P8" s="21"/>
      <c r="Q8" s="21"/>
      <c r="R8" s="53">
        <f t="shared" si="10"/>
        <v>50</v>
      </c>
      <c r="S8" s="53">
        <f t="shared" si="10"/>
        <v>180</v>
      </c>
      <c r="T8" s="54"/>
      <c r="U8" s="54"/>
      <c r="V8" s="54"/>
      <c r="W8" s="55">
        <f t="shared" ref="W8:W20" si="11">X8+AE8</f>
        <v>316.87</v>
      </c>
      <c r="X8" s="52">
        <f t="shared" si="3"/>
        <v>-228.36</v>
      </c>
      <c r="Y8" s="52">
        <f t="shared" si="4"/>
        <v>-179.94</v>
      </c>
      <c r="Z8" s="52">
        <f t="shared" ref="Z8:AD8" si="12">SUM(Z9:Z11)</f>
        <v>-108.88</v>
      </c>
      <c r="AA8" s="52">
        <f t="shared" si="12"/>
        <v>-71.06</v>
      </c>
      <c r="AB8" s="52">
        <f t="shared" si="6"/>
        <v>-48.42</v>
      </c>
      <c r="AC8" s="52">
        <f t="shared" si="12"/>
        <v>-0.28000000000000003</v>
      </c>
      <c r="AD8" s="52">
        <f t="shared" si="12"/>
        <v>-48.14</v>
      </c>
      <c r="AE8" s="52">
        <f>SUM(AF8:AG8)</f>
        <v>545.23</v>
      </c>
      <c r="AF8" s="52">
        <v>194.81</v>
      </c>
      <c r="AG8" s="52">
        <v>350.42</v>
      </c>
    </row>
    <row r="9" spans="1:33" s="2" customFormat="1" ht="39.950000000000003" customHeight="1">
      <c r="A9" s="115"/>
      <c r="B9" s="28" t="s">
        <v>36</v>
      </c>
      <c r="C9" s="29">
        <f t="shared" si="7"/>
        <v>918.95</v>
      </c>
      <c r="D9" s="28"/>
      <c r="E9" s="28"/>
      <c r="F9" s="28"/>
      <c r="G9" s="28"/>
      <c r="H9" s="28"/>
      <c r="I9" s="39">
        <f t="shared" ref="I9:I20" si="13">J9+K9</f>
        <v>0</v>
      </c>
      <c r="J9" s="43"/>
      <c r="K9" s="43"/>
      <c r="L9" s="44">
        <f t="shared" si="9"/>
        <v>327</v>
      </c>
      <c r="M9" s="45">
        <v>140</v>
      </c>
      <c r="N9" s="45">
        <v>100</v>
      </c>
      <c r="O9" s="45">
        <v>87</v>
      </c>
      <c r="P9" s="46" t="s">
        <v>37</v>
      </c>
      <c r="Q9" s="46" t="s">
        <v>38</v>
      </c>
      <c r="R9" s="45">
        <v>50</v>
      </c>
      <c r="S9" s="58">
        <v>180</v>
      </c>
      <c r="T9" s="54"/>
      <c r="U9" s="54"/>
      <c r="V9" s="54"/>
      <c r="W9" s="56">
        <f t="shared" si="11"/>
        <v>361.95</v>
      </c>
      <c r="X9" s="57">
        <f t="shared" si="3"/>
        <v>-183.28000000000003</v>
      </c>
      <c r="Y9" s="57">
        <f t="shared" si="4"/>
        <v>-136.86000000000001</v>
      </c>
      <c r="Z9" s="57">
        <v>-66.89</v>
      </c>
      <c r="AA9" s="57">
        <v>-69.97</v>
      </c>
      <c r="AB9" s="57">
        <f t="shared" si="6"/>
        <v>-46.42</v>
      </c>
      <c r="AC9" s="57">
        <v>-0.28000000000000003</v>
      </c>
      <c r="AD9" s="57">
        <v>-46.14</v>
      </c>
      <c r="AE9" s="57">
        <f>SUM(AF9:AG9)</f>
        <v>545.23</v>
      </c>
      <c r="AF9" s="57">
        <v>194.81</v>
      </c>
      <c r="AG9" s="57">
        <v>350.42</v>
      </c>
    </row>
    <row r="10" spans="1:33" s="2" customFormat="1" ht="20.100000000000001" customHeight="1">
      <c r="A10" s="115"/>
      <c r="B10" s="28" t="s">
        <v>39</v>
      </c>
      <c r="C10" s="29">
        <f t="shared" si="7"/>
        <v>11.240000000000002</v>
      </c>
      <c r="D10" s="28"/>
      <c r="E10" s="28"/>
      <c r="F10" s="28"/>
      <c r="G10" s="28"/>
      <c r="H10" s="28"/>
      <c r="I10" s="39">
        <f t="shared" si="13"/>
        <v>0</v>
      </c>
      <c r="J10" s="43"/>
      <c r="K10" s="43"/>
      <c r="L10" s="44">
        <f t="shared" si="9"/>
        <v>31</v>
      </c>
      <c r="M10" s="45">
        <v>20</v>
      </c>
      <c r="N10" s="45"/>
      <c r="O10" s="45">
        <v>11</v>
      </c>
      <c r="P10" s="28"/>
      <c r="Q10" s="28"/>
      <c r="R10" s="43"/>
      <c r="S10" s="54"/>
      <c r="T10" s="54"/>
      <c r="U10" s="54"/>
      <c r="V10" s="54"/>
      <c r="W10" s="56">
        <f t="shared" si="11"/>
        <v>-19.759999999999998</v>
      </c>
      <c r="X10" s="57">
        <f t="shared" si="3"/>
        <v>-19.759999999999998</v>
      </c>
      <c r="Y10" s="57">
        <f t="shared" si="4"/>
        <v>-17.95</v>
      </c>
      <c r="Z10" s="57">
        <v>-17.95</v>
      </c>
      <c r="AA10" s="57">
        <v>0</v>
      </c>
      <c r="AB10" s="57">
        <f t="shared" si="6"/>
        <v>-1.81</v>
      </c>
      <c r="AC10" s="57">
        <v>0</v>
      </c>
      <c r="AD10" s="57">
        <v>-1.81</v>
      </c>
      <c r="AE10" s="57"/>
      <c r="AF10" s="57"/>
      <c r="AG10" s="57"/>
    </row>
    <row r="11" spans="1:33" s="2" customFormat="1" ht="20.100000000000001" customHeight="1">
      <c r="A11" s="115"/>
      <c r="B11" s="28" t="s">
        <v>40</v>
      </c>
      <c r="C11" s="29">
        <f t="shared" si="7"/>
        <v>4.68</v>
      </c>
      <c r="D11" s="28"/>
      <c r="E11" s="28"/>
      <c r="F11" s="28"/>
      <c r="G11" s="28"/>
      <c r="H11" s="28"/>
      <c r="I11" s="39">
        <f t="shared" si="13"/>
        <v>0</v>
      </c>
      <c r="J11" s="43"/>
      <c r="K11" s="43"/>
      <c r="L11" s="44">
        <f t="shared" si="9"/>
        <v>30</v>
      </c>
      <c r="M11" s="45">
        <v>20</v>
      </c>
      <c r="N11" s="45"/>
      <c r="O11" s="45">
        <v>10</v>
      </c>
      <c r="P11" s="28"/>
      <c r="Q11" s="28"/>
      <c r="R11" s="43"/>
      <c r="S11" s="54"/>
      <c r="T11" s="54"/>
      <c r="U11" s="54"/>
      <c r="V11" s="54"/>
      <c r="W11" s="56">
        <f t="shared" si="11"/>
        <v>-25.32</v>
      </c>
      <c r="X11" s="57">
        <f t="shared" si="3"/>
        <v>-25.32</v>
      </c>
      <c r="Y11" s="57">
        <f t="shared" si="4"/>
        <v>-25.13</v>
      </c>
      <c r="Z11" s="57">
        <v>-24.04</v>
      </c>
      <c r="AA11" s="57">
        <v>-1.0900000000000001</v>
      </c>
      <c r="AB11" s="57">
        <f t="shared" si="6"/>
        <v>-0.19</v>
      </c>
      <c r="AC11" s="57">
        <v>0</v>
      </c>
      <c r="AD11" s="57">
        <v>-0.19</v>
      </c>
      <c r="AE11" s="57"/>
      <c r="AF11" s="57"/>
      <c r="AG11" s="57"/>
    </row>
    <row r="12" spans="1:33" s="1" customFormat="1" ht="20.100000000000001" customHeight="1">
      <c r="A12" s="114" t="s">
        <v>41</v>
      </c>
      <c r="B12" s="21" t="s">
        <v>24</v>
      </c>
      <c r="C12" s="22">
        <f t="shared" si="7"/>
        <v>2464.12</v>
      </c>
      <c r="D12" s="30">
        <f>SUM(D13:D18)</f>
        <v>11.09</v>
      </c>
      <c r="E12" s="30">
        <f t="shared" ref="E12:H12" si="14">SUM(E13:E18)</f>
        <v>0</v>
      </c>
      <c r="F12" s="30">
        <f t="shared" si="14"/>
        <v>-320.76</v>
      </c>
      <c r="G12" s="30">
        <f t="shared" si="14"/>
        <v>-309.67</v>
      </c>
      <c r="H12" s="30">
        <f t="shared" si="14"/>
        <v>0</v>
      </c>
      <c r="I12" s="42">
        <f t="shared" si="13"/>
        <v>2275</v>
      </c>
      <c r="J12" s="42">
        <f t="shared" ref="J12:O12" si="15">SUM(J13:J18)</f>
        <v>2200</v>
      </c>
      <c r="K12" s="42">
        <f t="shared" si="15"/>
        <v>75</v>
      </c>
      <c r="L12" s="42">
        <f t="shared" si="9"/>
        <v>282</v>
      </c>
      <c r="M12" s="42">
        <f t="shared" si="15"/>
        <v>200</v>
      </c>
      <c r="N12" s="42">
        <f t="shared" si="15"/>
        <v>30</v>
      </c>
      <c r="O12" s="42">
        <f t="shared" si="15"/>
        <v>52</v>
      </c>
      <c r="P12" s="30"/>
      <c r="Q12" s="30"/>
      <c r="R12" s="53">
        <f>SUM(R13:R18)</f>
        <v>50</v>
      </c>
      <c r="S12" s="53">
        <f>SUM(S13:S18)</f>
        <v>220</v>
      </c>
      <c r="T12" s="54"/>
      <c r="U12" s="54"/>
      <c r="V12" s="54"/>
      <c r="W12" s="55">
        <f t="shared" si="11"/>
        <v>-53.210000000000036</v>
      </c>
      <c r="X12" s="52">
        <f t="shared" si="3"/>
        <v>-259.21000000000004</v>
      </c>
      <c r="Y12" s="52">
        <f t="shared" si="4"/>
        <v>-143.85000000000002</v>
      </c>
      <c r="Z12" s="52">
        <f>SUM(Z13:Z18)</f>
        <v>-25.55</v>
      </c>
      <c r="AA12" s="52">
        <f>SUM(AA13:AA18)</f>
        <v>-118.30000000000001</v>
      </c>
      <c r="AB12" s="52">
        <f t="shared" si="6"/>
        <v>-115.36000000000001</v>
      </c>
      <c r="AC12" s="52">
        <f>SUM(AC13:AC18)</f>
        <v>-4.6400000000000006</v>
      </c>
      <c r="AD12" s="52">
        <f>SUM(AD13:AD18)</f>
        <v>-110.72000000000001</v>
      </c>
      <c r="AE12" s="52">
        <f t="shared" ref="AE12:AE13" si="16">SUM(AF12:AG12)</f>
        <v>206</v>
      </c>
      <c r="AF12" s="52">
        <v>82</v>
      </c>
      <c r="AG12" s="52">
        <v>124</v>
      </c>
    </row>
    <row r="13" spans="1:33" s="2" customFormat="1" ht="30" customHeight="1">
      <c r="A13" s="115"/>
      <c r="B13" s="28" t="s">
        <v>36</v>
      </c>
      <c r="C13" s="29">
        <f t="shared" si="7"/>
        <v>1157.5899999999999</v>
      </c>
      <c r="D13" s="31">
        <v>11.09</v>
      </c>
      <c r="E13" s="32"/>
      <c r="F13" s="33">
        <v>-320.76</v>
      </c>
      <c r="G13" s="31">
        <f>SUM(D13:F13)</f>
        <v>-309.67</v>
      </c>
      <c r="H13" s="28"/>
      <c r="I13" s="45">
        <f t="shared" si="13"/>
        <v>1025</v>
      </c>
      <c r="J13" s="45">
        <v>1000</v>
      </c>
      <c r="K13" s="45">
        <v>25</v>
      </c>
      <c r="L13" s="44">
        <f t="shared" si="9"/>
        <v>146</v>
      </c>
      <c r="M13" s="45">
        <v>100</v>
      </c>
      <c r="N13" s="45">
        <v>30</v>
      </c>
      <c r="O13" s="45">
        <v>16</v>
      </c>
      <c r="P13" s="46" t="s">
        <v>42</v>
      </c>
      <c r="Q13" s="46" t="s">
        <v>43</v>
      </c>
      <c r="R13" s="45">
        <v>50</v>
      </c>
      <c r="S13" s="58">
        <v>220</v>
      </c>
      <c r="T13" s="54"/>
      <c r="U13" s="54"/>
      <c r="V13" s="54"/>
      <c r="W13" s="56">
        <f t="shared" si="11"/>
        <v>26.259999999999991</v>
      </c>
      <c r="X13" s="57">
        <f t="shared" si="3"/>
        <v>-179.74</v>
      </c>
      <c r="Y13" s="57">
        <f t="shared" si="4"/>
        <v>-69.239999999999995</v>
      </c>
      <c r="Z13" s="57">
        <v>-0.21</v>
      </c>
      <c r="AA13" s="57">
        <v>-69.03</v>
      </c>
      <c r="AB13" s="57">
        <f t="shared" si="6"/>
        <v>-110.5</v>
      </c>
      <c r="AC13" s="57">
        <v>-0.1</v>
      </c>
      <c r="AD13" s="57">
        <v>-110.4</v>
      </c>
      <c r="AE13" s="57">
        <f t="shared" si="16"/>
        <v>206</v>
      </c>
      <c r="AF13" s="57">
        <v>82</v>
      </c>
      <c r="AG13" s="57">
        <v>124</v>
      </c>
    </row>
    <row r="14" spans="1:33" s="2" customFormat="1" ht="20.100000000000001" customHeight="1">
      <c r="A14" s="115"/>
      <c r="B14" s="28" t="s">
        <v>44</v>
      </c>
      <c r="C14" s="29">
        <f t="shared" si="7"/>
        <v>23.37</v>
      </c>
      <c r="D14" s="28"/>
      <c r="E14" s="28"/>
      <c r="F14" s="28"/>
      <c r="G14" s="28"/>
      <c r="H14" s="28"/>
      <c r="I14" s="39">
        <f t="shared" si="13"/>
        <v>0</v>
      </c>
      <c r="J14" s="45"/>
      <c r="K14" s="45"/>
      <c r="L14" s="44">
        <f t="shared" si="9"/>
        <v>25</v>
      </c>
      <c r="M14" s="45">
        <v>20</v>
      </c>
      <c r="N14" s="45"/>
      <c r="O14" s="45">
        <v>5</v>
      </c>
      <c r="P14" s="28"/>
      <c r="Q14" s="28"/>
      <c r="R14" s="43"/>
      <c r="S14" s="54"/>
      <c r="T14" s="54"/>
      <c r="U14" s="54"/>
      <c r="V14" s="54"/>
      <c r="W14" s="56">
        <f t="shared" si="11"/>
        <v>-1.6300000000000001</v>
      </c>
      <c r="X14" s="57">
        <f t="shared" si="3"/>
        <v>-1.6300000000000001</v>
      </c>
      <c r="Y14" s="57">
        <f t="shared" si="4"/>
        <v>-0.48</v>
      </c>
      <c r="Z14" s="57">
        <v>0</v>
      </c>
      <c r="AA14" s="57">
        <v>-0.48</v>
      </c>
      <c r="AB14" s="57">
        <f t="shared" si="6"/>
        <v>-1.1500000000000001</v>
      </c>
      <c r="AC14" s="57">
        <v>-0.93</v>
      </c>
      <c r="AD14" s="57">
        <v>-0.22</v>
      </c>
      <c r="AE14" s="57"/>
      <c r="AF14" s="57"/>
      <c r="AG14" s="57"/>
    </row>
    <row r="15" spans="1:33" s="2" customFormat="1" ht="20.100000000000001" customHeight="1">
      <c r="A15" s="115"/>
      <c r="B15" s="28" t="s">
        <v>45</v>
      </c>
      <c r="C15" s="29">
        <f t="shared" si="7"/>
        <v>18.66</v>
      </c>
      <c r="D15" s="28"/>
      <c r="E15" s="28"/>
      <c r="F15" s="28"/>
      <c r="G15" s="28"/>
      <c r="H15" s="28"/>
      <c r="I15" s="39">
        <f t="shared" si="13"/>
        <v>0</v>
      </c>
      <c r="J15" s="45"/>
      <c r="K15" s="45"/>
      <c r="L15" s="44">
        <f t="shared" si="9"/>
        <v>25</v>
      </c>
      <c r="M15" s="45">
        <v>20</v>
      </c>
      <c r="N15" s="45"/>
      <c r="O15" s="45">
        <v>5</v>
      </c>
      <c r="P15" s="28"/>
      <c r="Q15" s="28"/>
      <c r="R15" s="43"/>
      <c r="S15" s="54"/>
      <c r="T15" s="54"/>
      <c r="U15" s="54"/>
      <c r="V15" s="54"/>
      <c r="W15" s="56">
        <f t="shared" si="11"/>
        <v>-6.34</v>
      </c>
      <c r="X15" s="57">
        <f t="shared" si="3"/>
        <v>-6.34</v>
      </c>
      <c r="Y15" s="57">
        <f t="shared" si="4"/>
        <v>-5.22</v>
      </c>
      <c r="Z15" s="57">
        <v>-0.21</v>
      </c>
      <c r="AA15" s="57">
        <v>-5.01</v>
      </c>
      <c r="AB15" s="57">
        <f t="shared" si="6"/>
        <v>-1.1200000000000001</v>
      </c>
      <c r="AC15" s="57">
        <v>-1.03</v>
      </c>
      <c r="AD15" s="57">
        <v>-0.09</v>
      </c>
      <c r="AE15" s="57"/>
      <c r="AF15" s="57"/>
      <c r="AG15" s="57"/>
    </row>
    <row r="16" spans="1:33" s="2" customFormat="1" ht="20.100000000000001" customHeight="1">
      <c r="A16" s="115"/>
      <c r="B16" s="28" t="s">
        <v>46</v>
      </c>
      <c r="C16" s="29">
        <f t="shared" si="7"/>
        <v>5.25</v>
      </c>
      <c r="D16" s="28"/>
      <c r="E16" s="28"/>
      <c r="F16" s="28"/>
      <c r="G16" s="28"/>
      <c r="H16" s="28"/>
      <c r="I16" s="45">
        <f t="shared" si="13"/>
        <v>25</v>
      </c>
      <c r="J16" s="45"/>
      <c r="K16" s="45">
        <v>25</v>
      </c>
      <c r="L16" s="44">
        <f t="shared" si="9"/>
        <v>31</v>
      </c>
      <c r="M16" s="45">
        <v>20</v>
      </c>
      <c r="N16" s="45"/>
      <c r="O16" s="45">
        <v>11</v>
      </c>
      <c r="P16" s="28"/>
      <c r="Q16" s="28"/>
      <c r="R16" s="43"/>
      <c r="S16" s="54"/>
      <c r="T16" s="54"/>
      <c r="U16" s="54"/>
      <c r="V16" s="54"/>
      <c r="W16" s="56">
        <f t="shared" si="11"/>
        <v>-50.75</v>
      </c>
      <c r="X16" s="57">
        <f t="shared" si="3"/>
        <v>-50.75</v>
      </c>
      <c r="Y16" s="57">
        <f t="shared" si="4"/>
        <v>-50.75</v>
      </c>
      <c r="Z16" s="57">
        <v>-24.05</v>
      </c>
      <c r="AA16" s="57">
        <v>-26.7</v>
      </c>
      <c r="AB16" s="57">
        <f t="shared" si="6"/>
        <v>0</v>
      </c>
      <c r="AC16" s="57">
        <v>0</v>
      </c>
      <c r="AD16" s="57">
        <v>0</v>
      </c>
      <c r="AE16" s="57"/>
      <c r="AF16" s="57"/>
      <c r="AG16" s="57"/>
    </row>
    <row r="17" spans="1:33" s="2" customFormat="1" ht="20.100000000000001" customHeight="1">
      <c r="A17" s="115"/>
      <c r="B17" s="28" t="s">
        <v>47</v>
      </c>
      <c r="C17" s="29">
        <f t="shared" si="7"/>
        <v>1235.44</v>
      </c>
      <c r="D17" s="28"/>
      <c r="E17" s="28"/>
      <c r="F17" s="28"/>
      <c r="G17" s="28"/>
      <c r="H17" s="28"/>
      <c r="I17" s="45">
        <f t="shared" si="13"/>
        <v>1225</v>
      </c>
      <c r="J17" s="45">
        <v>1200</v>
      </c>
      <c r="K17" s="45">
        <v>25</v>
      </c>
      <c r="L17" s="44">
        <f t="shared" si="9"/>
        <v>25</v>
      </c>
      <c r="M17" s="45">
        <v>20</v>
      </c>
      <c r="N17" s="45"/>
      <c r="O17" s="45">
        <v>5</v>
      </c>
      <c r="P17" s="28"/>
      <c r="Q17" s="28"/>
      <c r="R17" s="43"/>
      <c r="S17" s="54"/>
      <c r="T17" s="54"/>
      <c r="U17" s="54"/>
      <c r="V17" s="54"/>
      <c r="W17" s="56">
        <f t="shared" si="11"/>
        <v>-14.559999999999999</v>
      </c>
      <c r="X17" s="57">
        <f t="shared" si="3"/>
        <v>-14.559999999999999</v>
      </c>
      <c r="Y17" s="57">
        <f t="shared" si="4"/>
        <v>-14.549999999999999</v>
      </c>
      <c r="Z17" s="57">
        <v>-0.45</v>
      </c>
      <c r="AA17" s="57">
        <v>-14.1</v>
      </c>
      <c r="AB17" s="57">
        <f t="shared" si="6"/>
        <v>-0.01</v>
      </c>
      <c r="AC17" s="57">
        <v>0</v>
      </c>
      <c r="AD17" s="57">
        <v>-0.01</v>
      </c>
      <c r="AE17" s="57"/>
      <c r="AF17" s="57"/>
      <c r="AG17" s="57"/>
    </row>
    <row r="18" spans="1:33" s="2" customFormat="1" ht="20.100000000000001" customHeight="1">
      <c r="A18" s="115"/>
      <c r="B18" s="28" t="s">
        <v>48</v>
      </c>
      <c r="C18" s="29">
        <f t="shared" si="7"/>
        <v>23.810000000000002</v>
      </c>
      <c r="D18" s="28"/>
      <c r="E18" s="28"/>
      <c r="F18" s="28"/>
      <c r="G18" s="28"/>
      <c r="H18" s="28"/>
      <c r="I18" s="39">
        <f t="shared" si="13"/>
        <v>0</v>
      </c>
      <c r="J18" s="45"/>
      <c r="K18" s="45"/>
      <c r="L18" s="44">
        <f t="shared" si="9"/>
        <v>30</v>
      </c>
      <c r="M18" s="45">
        <v>20</v>
      </c>
      <c r="N18" s="45"/>
      <c r="O18" s="45">
        <v>10</v>
      </c>
      <c r="P18" s="28"/>
      <c r="Q18" s="28"/>
      <c r="R18" s="43"/>
      <c r="S18" s="54"/>
      <c r="T18" s="54"/>
      <c r="U18" s="54"/>
      <c r="V18" s="54"/>
      <c r="W18" s="56">
        <f t="shared" si="11"/>
        <v>-6.1899999999999995</v>
      </c>
      <c r="X18" s="57">
        <f t="shared" si="3"/>
        <v>-6.1899999999999995</v>
      </c>
      <c r="Y18" s="57">
        <f t="shared" si="4"/>
        <v>-3.61</v>
      </c>
      <c r="Z18" s="57">
        <v>-0.63</v>
      </c>
      <c r="AA18" s="57">
        <v>-2.98</v>
      </c>
      <c r="AB18" s="57">
        <f t="shared" si="6"/>
        <v>-2.58</v>
      </c>
      <c r="AC18" s="57">
        <v>-2.58</v>
      </c>
      <c r="AD18" s="57">
        <v>0</v>
      </c>
      <c r="AE18" s="57"/>
      <c r="AF18" s="57"/>
      <c r="AG18" s="57"/>
    </row>
    <row r="19" spans="1:33" s="1" customFormat="1" ht="20.100000000000001" customHeight="1">
      <c r="A19" s="114" t="s">
        <v>49</v>
      </c>
      <c r="B19" s="21" t="s">
        <v>24</v>
      </c>
      <c r="C19" s="22">
        <f t="shared" si="7"/>
        <v>420.08</v>
      </c>
      <c r="D19" s="21"/>
      <c r="E19" s="21"/>
      <c r="F19" s="21"/>
      <c r="G19" s="21"/>
      <c r="H19" s="21"/>
      <c r="I19" s="39">
        <f t="shared" si="13"/>
        <v>0</v>
      </c>
      <c r="J19" s="39"/>
      <c r="K19" s="39"/>
      <c r="L19" s="42">
        <f t="shared" si="9"/>
        <v>253</v>
      </c>
      <c r="M19" s="42">
        <f t="shared" ref="M19:R19" si="17">SUM(M20:M24)</f>
        <v>160</v>
      </c>
      <c r="N19" s="42">
        <f t="shared" si="17"/>
        <v>50</v>
      </c>
      <c r="O19" s="42">
        <f t="shared" si="17"/>
        <v>43</v>
      </c>
      <c r="P19" s="21"/>
      <c r="Q19" s="59"/>
      <c r="R19" s="53">
        <f t="shared" si="17"/>
        <v>100</v>
      </c>
      <c r="S19" s="54"/>
      <c r="T19" s="54"/>
      <c r="U19" s="54"/>
      <c r="V19" s="54"/>
      <c r="W19" s="55">
        <f t="shared" si="11"/>
        <v>67.08</v>
      </c>
      <c r="X19" s="52">
        <f t="shared" si="3"/>
        <v>-37.92</v>
      </c>
      <c r="Y19" s="52">
        <f t="shared" si="4"/>
        <v>-15.879999999999999</v>
      </c>
      <c r="Z19" s="52">
        <f t="shared" ref="Z19:AD19" si="18">SUM(Z20:Z24)</f>
        <v>-2.62</v>
      </c>
      <c r="AA19" s="52">
        <f t="shared" si="18"/>
        <v>-13.26</v>
      </c>
      <c r="AB19" s="52">
        <f t="shared" si="6"/>
        <v>-22.04</v>
      </c>
      <c r="AC19" s="52">
        <f t="shared" si="18"/>
        <v>0</v>
      </c>
      <c r="AD19" s="52">
        <f t="shared" si="18"/>
        <v>-22.04</v>
      </c>
      <c r="AE19" s="52">
        <f t="shared" ref="AE19:AE20" si="19">SUM(AF19:AG19)</f>
        <v>105</v>
      </c>
      <c r="AF19" s="52">
        <v>38</v>
      </c>
      <c r="AG19" s="52">
        <v>67</v>
      </c>
    </row>
    <row r="20" spans="1:33" s="2" customFormat="1" ht="45" customHeight="1">
      <c r="A20" s="114"/>
      <c r="B20" s="107" t="s">
        <v>36</v>
      </c>
      <c r="C20" s="29">
        <f t="shared" si="7"/>
        <v>313.51</v>
      </c>
      <c r="D20" s="107"/>
      <c r="E20" s="107"/>
      <c r="F20" s="107"/>
      <c r="G20" s="107"/>
      <c r="H20" s="107"/>
      <c r="I20" s="92">
        <f t="shared" si="13"/>
        <v>0</v>
      </c>
      <c r="J20" s="104"/>
      <c r="K20" s="104"/>
      <c r="L20" s="103">
        <f t="shared" ref="L20:L24" si="20">M20+O20+N20</f>
        <v>172</v>
      </c>
      <c r="M20" s="103">
        <v>100</v>
      </c>
      <c r="N20" s="103">
        <v>50</v>
      </c>
      <c r="O20" s="103">
        <v>22</v>
      </c>
      <c r="P20" s="46" t="s">
        <v>50</v>
      </c>
      <c r="Q20" s="46" t="s">
        <v>51</v>
      </c>
      <c r="R20" s="60">
        <v>50</v>
      </c>
      <c r="S20" s="122"/>
      <c r="T20" s="99"/>
      <c r="U20" s="99"/>
      <c r="V20" s="99"/>
      <c r="W20" s="101">
        <f t="shared" si="11"/>
        <v>91.51</v>
      </c>
      <c r="X20" s="89">
        <f t="shared" si="3"/>
        <v>-13.49</v>
      </c>
      <c r="Y20" s="89">
        <f t="shared" si="4"/>
        <v>-1.81</v>
      </c>
      <c r="Z20" s="89">
        <v>0</v>
      </c>
      <c r="AA20" s="89">
        <v>-1.81</v>
      </c>
      <c r="AB20" s="89">
        <f t="shared" si="6"/>
        <v>-11.68</v>
      </c>
      <c r="AC20" s="89">
        <v>0</v>
      </c>
      <c r="AD20" s="89">
        <v>-11.68</v>
      </c>
      <c r="AE20" s="89">
        <f t="shared" si="19"/>
        <v>105</v>
      </c>
      <c r="AF20" s="89">
        <v>38</v>
      </c>
      <c r="AG20" s="89">
        <v>67</v>
      </c>
    </row>
    <row r="21" spans="1:33" s="2" customFormat="1" ht="30.95" customHeight="1">
      <c r="A21" s="114"/>
      <c r="B21" s="107"/>
      <c r="C21" s="29">
        <f t="shared" si="7"/>
        <v>50</v>
      </c>
      <c r="D21" s="107"/>
      <c r="E21" s="107"/>
      <c r="F21" s="107"/>
      <c r="G21" s="107"/>
      <c r="H21" s="107"/>
      <c r="I21" s="92"/>
      <c r="J21" s="104"/>
      <c r="K21" s="104"/>
      <c r="L21" s="103"/>
      <c r="M21" s="103"/>
      <c r="N21" s="103"/>
      <c r="O21" s="103"/>
      <c r="P21" s="46" t="s">
        <v>52</v>
      </c>
      <c r="Q21" s="46" t="s">
        <v>53</v>
      </c>
      <c r="R21" s="60">
        <v>50</v>
      </c>
      <c r="S21" s="122"/>
      <c r="T21" s="100"/>
      <c r="U21" s="100"/>
      <c r="V21" s="100"/>
      <c r="W21" s="102"/>
      <c r="X21" s="90"/>
      <c r="Y21" s="90"/>
      <c r="Z21" s="90"/>
      <c r="AA21" s="90"/>
      <c r="AB21" s="90"/>
      <c r="AC21" s="90"/>
      <c r="AD21" s="90"/>
      <c r="AE21" s="90"/>
      <c r="AF21" s="90"/>
      <c r="AG21" s="90"/>
    </row>
    <row r="22" spans="1:33" s="2" customFormat="1" ht="20.100000000000001" customHeight="1">
      <c r="A22" s="114"/>
      <c r="B22" s="28" t="s">
        <v>54</v>
      </c>
      <c r="C22" s="29">
        <f t="shared" si="7"/>
        <v>15.25</v>
      </c>
      <c r="D22" s="28"/>
      <c r="E22" s="28"/>
      <c r="F22" s="28"/>
      <c r="G22" s="28"/>
      <c r="H22" s="28"/>
      <c r="I22" s="39">
        <f t="shared" ref="I22:I67" si="21">J22+K22</f>
        <v>0</v>
      </c>
      <c r="J22" s="43"/>
      <c r="K22" s="43"/>
      <c r="L22" s="45">
        <f t="shared" si="20"/>
        <v>25</v>
      </c>
      <c r="M22" s="45">
        <v>20</v>
      </c>
      <c r="N22" s="45"/>
      <c r="O22" s="45">
        <v>5</v>
      </c>
      <c r="P22" s="28"/>
      <c r="Q22" s="28"/>
      <c r="R22" s="43"/>
      <c r="S22" s="54"/>
      <c r="T22" s="54"/>
      <c r="U22" s="54"/>
      <c r="V22" s="54"/>
      <c r="W22" s="56">
        <f t="shared" ref="W22:W85" si="22">X22+AE22</f>
        <v>-9.75</v>
      </c>
      <c r="X22" s="57">
        <f t="shared" ref="X22:X85" si="23">Y22+AB22</f>
        <v>-9.75</v>
      </c>
      <c r="Y22" s="57">
        <f t="shared" ref="Y22:Y85" si="24">Z22+AA22</f>
        <v>-3.1</v>
      </c>
      <c r="Z22" s="57">
        <v>-2.31</v>
      </c>
      <c r="AA22" s="57">
        <v>-0.79</v>
      </c>
      <c r="AB22" s="57">
        <f t="shared" ref="AB22:AB85" si="25">AC22+AD22</f>
        <v>-6.65</v>
      </c>
      <c r="AC22" s="57">
        <v>0</v>
      </c>
      <c r="AD22" s="57">
        <v>-6.65</v>
      </c>
      <c r="AE22" s="57"/>
      <c r="AF22" s="57"/>
      <c r="AG22" s="57"/>
    </row>
    <row r="23" spans="1:33" s="2" customFormat="1" ht="20.100000000000001" customHeight="1">
      <c r="A23" s="114"/>
      <c r="B23" s="28" t="s">
        <v>55</v>
      </c>
      <c r="C23" s="29">
        <f t="shared" si="7"/>
        <v>16.419999999999998</v>
      </c>
      <c r="D23" s="28"/>
      <c r="E23" s="28"/>
      <c r="F23" s="28"/>
      <c r="G23" s="28"/>
      <c r="H23" s="28"/>
      <c r="I23" s="39">
        <f t="shared" si="21"/>
        <v>0</v>
      </c>
      <c r="J23" s="43"/>
      <c r="K23" s="43"/>
      <c r="L23" s="45">
        <f t="shared" si="20"/>
        <v>31</v>
      </c>
      <c r="M23" s="45">
        <v>20</v>
      </c>
      <c r="N23" s="45"/>
      <c r="O23" s="45">
        <v>11</v>
      </c>
      <c r="P23" s="28"/>
      <c r="Q23" s="28"/>
      <c r="R23" s="43"/>
      <c r="S23" s="54"/>
      <c r="T23" s="54"/>
      <c r="U23" s="54"/>
      <c r="V23" s="54"/>
      <c r="W23" s="56">
        <f t="shared" si="22"/>
        <v>-14.580000000000002</v>
      </c>
      <c r="X23" s="57">
        <f t="shared" si="23"/>
        <v>-14.580000000000002</v>
      </c>
      <c r="Y23" s="57">
        <f t="shared" si="24"/>
        <v>-10.870000000000001</v>
      </c>
      <c r="Z23" s="57">
        <v>-0.21</v>
      </c>
      <c r="AA23" s="57">
        <v>-10.66</v>
      </c>
      <c r="AB23" s="57">
        <f t="shared" si="25"/>
        <v>-3.71</v>
      </c>
      <c r="AC23" s="57">
        <v>0</v>
      </c>
      <c r="AD23" s="57">
        <v>-3.71</v>
      </c>
      <c r="AE23" s="57"/>
      <c r="AF23" s="57"/>
      <c r="AG23" s="57"/>
    </row>
    <row r="24" spans="1:33" s="2" customFormat="1" ht="20.100000000000001" customHeight="1">
      <c r="A24" s="114"/>
      <c r="B24" s="28" t="s">
        <v>56</v>
      </c>
      <c r="C24" s="29">
        <f t="shared" si="7"/>
        <v>24.9</v>
      </c>
      <c r="D24" s="28"/>
      <c r="E24" s="28"/>
      <c r="F24" s="28"/>
      <c r="G24" s="28"/>
      <c r="H24" s="28"/>
      <c r="I24" s="39">
        <f t="shared" si="21"/>
        <v>0</v>
      </c>
      <c r="J24" s="43"/>
      <c r="K24" s="43"/>
      <c r="L24" s="45">
        <f t="shared" si="20"/>
        <v>25</v>
      </c>
      <c r="M24" s="45">
        <v>20</v>
      </c>
      <c r="N24" s="45"/>
      <c r="O24" s="45">
        <v>5</v>
      </c>
      <c r="P24" s="28"/>
      <c r="Q24" s="28"/>
      <c r="R24" s="43"/>
      <c r="S24" s="54"/>
      <c r="T24" s="54"/>
      <c r="U24" s="54"/>
      <c r="V24" s="54"/>
      <c r="W24" s="56">
        <f t="shared" si="22"/>
        <v>-0.1</v>
      </c>
      <c r="X24" s="57">
        <f t="shared" si="23"/>
        <v>-0.1</v>
      </c>
      <c r="Y24" s="57">
        <f t="shared" si="24"/>
        <v>-0.1</v>
      </c>
      <c r="Z24" s="57">
        <v>-0.1</v>
      </c>
      <c r="AA24" s="57">
        <v>0</v>
      </c>
      <c r="AB24" s="57">
        <f t="shared" si="25"/>
        <v>0</v>
      </c>
      <c r="AC24" s="57">
        <v>0</v>
      </c>
      <c r="AD24" s="57">
        <v>0</v>
      </c>
      <c r="AE24" s="57"/>
      <c r="AF24" s="57"/>
      <c r="AG24" s="57"/>
    </row>
    <row r="25" spans="1:33" s="1" customFormat="1" ht="20.100000000000001" customHeight="1">
      <c r="A25" s="114" t="s">
        <v>57</v>
      </c>
      <c r="B25" s="21" t="s">
        <v>24</v>
      </c>
      <c r="C25" s="22">
        <f t="shared" ref="C25:C33" si="26">G25+H25+I25+L25+R25+S25+W25+V25</f>
        <v>2376.21</v>
      </c>
      <c r="D25" s="30">
        <f>SUM(D26:D33)</f>
        <v>16.47</v>
      </c>
      <c r="E25" s="30">
        <f t="shared" ref="E25:G25" si="27">SUM(E26:E33)</f>
        <v>293.8</v>
      </c>
      <c r="F25" s="30">
        <f t="shared" si="27"/>
        <v>10.73</v>
      </c>
      <c r="G25" s="30">
        <f t="shared" si="27"/>
        <v>321</v>
      </c>
      <c r="H25" s="30"/>
      <c r="I25" s="42">
        <f t="shared" si="21"/>
        <v>1025</v>
      </c>
      <c r="J25" s="42">
        <f t="shared" ref="J25:O25" si="28">SUM(J26:J33)</f>
        <v>1000</v>
      </c>
      <c r="K25" s="42">
        <f t="shared" si="28"/>
        <v>25</v>
      </c>
      <c r="L25" s="42">
        <f>M25+N25+O25</f>
        <v>384</v>
      </c>
      <c r="M25" s="42">
        <f t="shared" si="28"/>
        <v>240</v>
      </c>
      <c r="N25" s="42">
        <f t="shared" si="28"/>
        <v>50</v>
      </c>
      <c r="O25" s="42">
        <f t="shared" si="28"/>
        <v>94</v>
      </c>
      <c r="P25" s="30"/>
      <c r="Q25" s="30"/>
      <c r="R25" s="48"/>
      <c r="S25" s="54">
        <f>SUM(S26:S33)</f>
        <v>500</v>
      </c>
      <c r="T25" s="54"/>
      <c r="U25" s="54"/>
      <c r="V25" s="54"/>
      <c r="W25" s="55">
        <f t="shared" si="22"/>
        <v>146.20999999999998</v>
      </c>
      <c r="X25" s="52">
        <f t="shared" si="23"/>
        <v>-69.790000000000006</v>
      </c>
      <c r="Y25" s="52">
        <f t="shared" si="24"/>
        <v>-62.43</v>
      </c>
      <c r="Z25" s="52">
        <f t="shared" ref="Z25:AD25" si="29">SUM(Z26:Z33)</f>
        <v>-22.15</v>
      </c>
      <c r="AA25" s="52">
        <f t="shared" si="29"/>
        <v>-40.28</v>
      </c>
      <c r="AB25" s="52">
        <f t="shared" si="25"/>
        <v>-7.36</v>
      </c>
      <c r="AC25" s="52">
        <f t="shared" si="29"/>
        <v>-3.29</v>
      </c>
      <c r="AD25" s="52">
        <f t="shared" si="29"/>
        <v>-4.07</v>
      </c>
      <c r="AE25" s="52">
        <f t="shared" ref="AE25:AE26" si="30">SUM(AF25:AG25)</f>
        <v>216</v>
      </c>
      <c r="AF25" s="52">
        <v>99</v>
      </c>
      <c r="AG25" s="52">
        <v>117</v>
      </c>
    </row>
    <row r="26" spans="1:33" s="2" customFormat="1" ht="20.100000000000001" customHeight="1">
      <c r="A26" s="115"/>
      <c r="B26" s="28" t="s">
        <v>36</v>
      </c>
      <c r="C26" s="29">
        <f t="shared" si="26"/>
        <v>2241.27</v>
      </c>
      <c r="D26" s="31">
        <v>16.47</v>
      </c>
      <c r="E26" s="34">
        <v>293.8</v>
      </c>
      <c r="F26" s="33">
        <v>10.73</v>
      </c>
      <c r="G26" s="31">
        <f>SUM(D26:F26)</f>
        <v>321</v>
      </c>
      <c r="H26" s="28"/>
      <c r="I26" s="45">
        <f t="shared" si="21"/>
        <v>1025</v>
      </c>
      <c r="J26" s="45">
        <v>1000</v>
      </c>
      <c r="K26" s="45">
        <v>25</v>
      </c>
      <c r="L26" s="45">
        <f t="shared" ref="L26:L33" si="31">M26+O26+N26</f>
        <v>188</v>
      </c>
      <c r="M26" s="45">
        <v>100</v>
      </c>
      <c r="N26" s="45">
        <v>50</v>
      </c>
      <c r="O26" s="45">
        <v>38</v>
      </c>
      <c r="P26" s="28"/>
      <c r="Q26" s="28"/>
      <c r="R26" s="43"/>
      <c r="S26" s="58">
        <v>500</v>
      </c>
      <c r="T26" s="54"/>
      <c r="U26" s="54"/>
      <c r="V26" s="54"/>
      <c r="W26" s="56">
        <f t="shared" si="22"/>
        <v>207.27</v>
      </c>
      <c r="X26" s="57">
        <f t="shared" si="23"/>
        <v>-8.7299999999999986</v>
      </c>
      <c r="Y26" s="57">
        <f t="shared" si="24"/>
        <v>-7.1999999999999993</v>
      </c>
      <c r="Z26" s="57">
        <v>-4.42</v>
      </c>
      <c r="AA26" s="57">
        <v>-2.78</v>
      </c>
      <c r="AB26" s="57">
        <f t="shared" si="25"/>
        <v>-1.53</v>
      </c>
      <c r="AC26" s="57">
        <v>0</v>
      </c>
      <c r="AD26" s="57">
        <v>-1.53</v>
      </c>
      <c r="AE26" s="57">
        <f t="shared" si="30"/>
        <v>216</v>
      </c>
      <c r="AF26" s="57">
        <v>99</v>
      </c>
      <c r="AG26" s="57">
        <v>117</v>
      </c>
    </row>
    <row r="27" spans="1:33" s="2" customFormat="1" ht="20.100000000000001" customHeight="1">
      <c r="A27" s="115"/>
      <c r="B27" s="28" t="s">
        <v>58</v>
      </c>
      <c r="C27" s="29">
        <f t="shared" si="26"/>
        <v>10.989999999999998</v>
      </c>
      <c r="D27" s="28"/>
      <c r="E27" s="28"/>
      <c r="F27" s="28"/>
      <c r="G27" s="28"/>
      <c r="H27" s="28"/>
      <c r="I27" s="45">
        <f t="shared" si="21"/>
        <v>0</v>
      </c>
      <c r="J27" s="45"/>
      <c r="K27" s="45"/>
      <c r="L27" s="45">
        <f t="shared" si="31"/>
        <v>25</v>
      </c>
      <c r="M27" s="45">
        <v>20</v>
      </c>
      <c r="N27" s="45"/>
      <c r="O27" s="45">
        <v>5</v>
      </c>
      <c r="P27" s="28"/>
      <c r="Q27" s="28"/>
      <c r="R27" s="43"/>
      <c r="S27" s="54"/>
      <c r="T27" s="54"/>
      <c r="U27" s="54"/>
      <c r="V27" s="54"/>
      <c r="W27" s="56">
        <f t="shared" si="22"/>
        <v>-14.010000000000002</v>
      </c>
      <c r="X27" s="57">
        <f t="shared" si="23"/>
        <v>-14.010000000000002</v>
      </c>
      <c r="Y27" s="57">
        <f t="shared" si="24"/>
        <v>-11.850000000000001</v>
      </c>
      <c r="Z27" s="57">
        <v>-0.21</v>
      </c>
      <c r="AA27" s="57">
        <v>-11.64</v>
      </c>
      <c r="AB27" s="57">
        <f t="shared" si="25"/>
        <v>-2.16</v>
      </c>
      <c r="AC27" s="57">
        <v>-2.16</v>
      </c>
      <c r="AD27" s="57">
        <v>0</v>
      </c>
      <c r="AE27" s="57"/>
      <c r="AF27" s="57"/>
      <c r="AG27" s="57"/>
    </row>
    <row r="28" spans="1:33" s="2" customFormat="1" ht="20.100000000000001" customHeight="1">
      <c r="A28" s="115"/>
      <c r="B28" s="28" t="s">
        <v>59</v>
      </c>
      <c r="C28" s="29">
        <f t="shared" si="26"/>
        <v>29.96</v>
      </c>
      <c r="D28" s="28"/>
      <c r="E28" s="28"/>
      <c r="F28" s="28"/>
      <c r="G28" s="28"/>
      <c r="H28" s="28"/>
      <c r="I28" s="45">
        <f t="shared" si="21"/>
        <v>0</v>
      </c>
      <c r="J28" s="45"/>
      <c r="K28" s="45"/>
      <c r="L28" s="45">
        <f t="shared" si="31"/>
        <v>30</v>
      </c>
      <c r="M28" s="45">
        <v>20</v>
      </c>
      <c r="N28" s="45"/>
      <c r="O28" s="45">
        <v>10</v>
      </c>
      <c r="P28" s="28"/>
      <c r="Q28" s="28"/>
      <c r="R28" s="43"/>
      <c r="S28" s="54"/>
      <c r="T28" s="54"/>
      <c r="U28" s="54"/>
      <c r="V28" s="54"/>
      <c r="W28" s="56">
        <f t="shared" si="22"/>
        <v>-0.04</v>
      </c>
      <c r="X28" s="57">
        <f t="shared" si="23"/>
        <v>-0.04</v>
      </c>
      <c r="Y28" s="57">
        <f t="shared" si="24"/>
        <v>-0.04</v>
      </c>
      <c r="Z28" s="57">
        <v>0</v>
      </c>
      <c r="AA28" s="57">
        <v>-0.04</v>
      </c>
      <c r="AB28" s="57">
        <f t="shared" si="25"/>
        <v>0</v>
      </c>
      <c r="AC28" s="57">
        <v>0</v>
      </c>
      <c r="AD28" s="57">
        <v>0</v>
      </c>
      <c r="AE28" s="57"/>
      <c r="AF28" s="57"/>
      <c r="AG28" s="57"/>
    </row>
    <row r="29" spans="1:33" s="2" customFormat="1" ht="20.100000000000001" customHeight="1">
      <c r="A29" s="115"/>
      <c r="B29" s="28" t="s">
        <v>60</v>
      </c>
      <c r="C29" s="29">
        <f t="shared" si="26"/>
        <v>24.54</v>
      </c>
      <c r="D29" s="28"/>
      <c r="E29" s="28"/>
      <c r="F29" s="28"/>
      <c r="G29" s="28"/>
      <c r="H29" s="28"/>
      <c r="I29" s="39">
        <f t="shared" si="21"/>
        <v>0</v>
      </c>
      <c r="J29" s="43"/>
      <c r="K29" s="43"/>
      <c r="L29" s="45">
        <f t="shared" si="31"/>
        <v>25</v>
      </c>
      <c r="M29" s="45">
        <v>20</v>
      </c>
      <c r="N29" s="45"/>
      <c r="O29" s="45">
        <v>5</v>
      </c>
      <c r="P29" s="28"/>
      <c r="Q29" s="28"/>
      <c r="R29" s="43"/>
      <c r="S29" s="54"/>
      <c r="T29" s="54"/>
      <c r="U29" s="54"/>
      <c r="V29" s="54"/>
      <c r="W29" s="56">
        <f t="shared" si="22"/>
        <v>-0.46</v>
      </c>
      <c r="X29" s="57">
        <f t="shared" si="23"/>
        <v>-0.46</v>
      </c>
      <c r="Y29" s="57">
        <f t="shared" si="24"/>
        <v>-0.45</v>
      </c>
      <c r="Z29" s="57">
        <v>0</v>
      </c>
      <c r="AA29" s="57">
        <v>-0.45</v>
      </c>
      <c r="AB29" s="57">
        <f t="shared" si="25"/>
        <v>-0.01</v>
      </c>
      <c r="AC29" s="57">
        <v>0</v>
      </c>
      <c r="AD29" s="57">
        <v>-0.01</v>
      </c>
      <c r="AE29" s="57"/>
      <c r="AF29" s="57"/>
      <c r="AG29" s="57"/>
    </row>
    <row r="30" spans="1:33" s="2" customFormat="1" ht="20.100000000000001" customHeight="1">
      <c r="A30" s="115"/>
      <c r="B30" s="28" t="s">
        <v>61</v>
      </c>
      <c r="C30" s="29">
        <f t="shared" si="26"/>
        <v>30.77</v>
      </c>
      <c r="D30" s="28"/>
      <c r="E30" s="28"/>
      <c r="F30" s="28"/>
      <c r="G30" s="28"/>
      <c r="H30" s="28"/>
      <c r="I30" s="39">
        <f t="shared" si="21"/>
        <v>0</v>
      </c>
      <c r="J30" s="43"/>
      <c r="K30" s="43"/>
      <c r="L30" s="45">
        <f t="shared" si="31"/>
        <v>31</v>
      </c>
      <c r="M30" s="45">
        <v>20</v>
      </c>
      <c r="N30" s="45"/>
      <c r="O30" s="45">
        <v>11</v>
      </c>
      <c r="P30" s="28"/>
      <c r="Q30" s="28"/>
      <c r="R30" s="43"/>
      <c r="S30" s="54"/>
      <c r="T30" s="54"/>
      <c r="U30" s="54"/>
      <c r="V30" s="54"/>
      <c r="W30" s="56">
        <f t="shared" si="22"/>
        <v>-0.23</v>
      </c>
      <c r="X30" s="57">
        <f t="shared" si="23"/>
        <v>-0.23</v>
      </c>
      <c r="Y30" s="57">
        <f t="shared" si="24"/>
        <v>-0.23</v>
      </c>
      <c r="Z30" s="57">
        <v>-0.1</v>
      </c>
      <c r="AA30" s="57">
        <v>-0.13</v>
      </c>
      <c r="AB30" s="57">
        <f t="shared" si="25"/>
        <v>0</v>
      </c>
      <c r="AC30" s="57">
        <v>0</v>
      </c>
      <c r="AD30" s="57">
        <v>0</v>
      </c>
      <c r="AE30" s="57"/>
      <c r="AF30" s="57"/>
      <c r="AG30" s="57"/>
    </row>
    <row r="31" spans="1:33" s="2" customFormat="1" ht="20.100000000000001" customHeight="1">
      <c r="A31" s="115"/>
      <c r="B31" s="28" t="s">
        <v>62</v>
      </c>
      <c r="C31" s="29">
        <f t="shared" si="26"/>
        <v>24.02</v>
      </c>
      <c r="D31" s="28"/>
      <c r="E31" s="28"/>
      <c r="F31" s="28"/>
      <c r="G31" s="28"/>
      <c r="H31" s="28"/>
      <c r="I31" s="39">
        <f t="shared" si="21"/>
        <v>0</v>
      </c>
      <c r="J31" s="43"/>
      <c r="K31" s="43"/>
      <c r="L31" s="45">
        <f t="shared" si="31"/>
        <v>30</v>
      </c>
      <c r="M31" s="45">
        <v>20</v>
      </c>
      <c r="N31" s="45"/>
      <c r="O31" s="45">
        <v>10</v>
      </c>
      <c r="P31" s="28"/>
      <c r="Q31" s="28"/>
      <c r="R31" s="43"/>
      <c r="S31" s="54"/>
      <c r="T31" s="54"/>
      <c r="U31" s="54"/>
      <c r="V31" s="54"/>
      <c r="W31" s="56">
        <f t="shared" si="22"/>
        <v>-5.9799999999999995</v>
      </c>
      <c r="X31" s="57">
        <f t="shared" si="23"/>
        <v>-5.9799999999999995</v>
      </c>
      <c r="Y31" s="57">
        <f t="shared" si="24"/>
        <v>-5.67</v>
      </c>
      <c r="Z31" s="57">
        <v>-5.67</v>
      </c>
      <c r="AA31" s="57">
        <v>0</v>
      </c>
      <c r="AB31" s="57">
        <f t="shared" si="25"/>
        <v>-0.31</v>
      </c>
      <c r="AC31" s="57">
        <v>-0.31</v>
      </c>
      <c r="AD31" s="57">
        <v>0</v>
      </c>
      <c r="AE31" s="57"/>
      <c r="AF31" s="57"/>
      <c r="AG31" s="57"/>
    </row>
    <row r="32" spans="1:33" s="2" customFormat="1" ht="20.100000000000001" customHeight="1">
      <c r="A32" s="115"/>
      <c r="B32" s="28" t="s">
        <v>63</v>
      </c>
      <c r="C32" s="29">
        <f t="shared" si="26"/>
        <v>18.63</v>
      </c>
      <c r="D32" s="28"/>
      <c r="E32" s="28"/>
      <c r="F32" s="28"/>
      <c r="G32" s="28"/>
      <c r="H32" s="28"/>
      <c r="I32" s="39">
        <f t="shared" si="21"/>
        <v>0</v>
      </c>
      <c r="J32" s="43"/>
      <c r="K32" s="43"/>
      <c r="L32" s="45">
        <f t="shared" si="31"/>
        <v>25</v>
      </c>
      <c r="M32" s="45">
        <v>20</v>
      </c>
      <c r="N32" s="45"/>
      <c r="O32" s="45">
        <v>5</v>
      </c>
      <c r="P32" s="28"/>
      <c r="Q32" s="28"/>
      <c r="R32" s="43"/>
      <c r="S32" s="54"/>
      <c r="T32" s="54"/>
      <c r="U32" s="54"/>
      <c r="V32" s="54"/>
      <c r="W32" s="56">
        <f t="shared" si="22"/>
        <v>-6.37</v>
      </c>
      <c r="X32" s="57">
        <f t="shared" si="23"/>
        <v>-6.37</v>
      </c>
      <c r="Y32" s="57">
        <f t="shared" si="24"/>
        <v>-5.55</v>
      </c>
      <c r="Z32" s="57">
        <v>-5.55</v>
      </c>
      <c r="AA32" s="57">
        <v>0</v>
      </c>
      <c r="AB32" s="57">
        <f t="shared" si="25"/>
        <v>-0.82</v>
      </c>
      <c r="AC32" s="57">
        <v>-0.82</v>
      </c>
      <c r="AD32" s="57">
        <v>0</v>
      </c>
      <c r="AE32" s="57"/>
      <c r="AF32" s="57"/>
      <c r="AG32" s="57"/>
    </row>
    <row r="33" spans="1:33" s="2" customFormat="1" ht="20.100000000000001" customHeight="1">
      <c r="A33" s="115"/>
      <c r="B33" s="28" t="s">
        <v>64</v>
      </c>
      <c r="C33" s="29">
        <f t="shared" si="26"/>
        <v>-3.9699999999999989</v>
      </c>
      <c r="D33" s="28"/>
      <c r="E33" s="28"/>
      <c r="F33" s="28"/>
      <c r="G33" s="28"/>
      <c r="H33" s="28"/>
      <c r="I33" s="39">
        <f t="shared" si="21"/>
        <v>0</v>
      </c>
      <c r="J33" s="43"/>
      <c r="K33" s="43"/>
      <c r="L33" s="45">
        <f t="shared" si="31"/>
        <v>30</v>
      </c>
      <c r="M33" s="45">
        <v>20</v>
      </c>
      <c r="N33" s="45"/>
      <c r="O33" s="45">
        <v>10</v>
      </c>
      <c r="P33" s="28"/>
      <c r="Q33" s="28"/>
      <c r="R33" s="43"/>
      <c r="S33" s="54"/>
      <c r="T33" s="54"/>
      <c r="U33" s="54"/>
      <c r="V33" s="54"/>
      <c r="W33" s="56">
        <f t="shared" si="22"/>
        <v>-33.97</v>
      </c>
      <c r="X33" s="57">
        <f t="shared" si="23"/>
        <v>-33.97</v>
      </c>
      <c r="Y33" s="57">
        <f t="shared" si="24"/>
        <v>-31.439999999999998</v>
      </c>
      <c r="Z33" s="57">
        <v>-6.2</v>
      </c>
      <c r="AA33" s="57">
        <v>-25.24</v>
      </c>
      <c r="AB33" s="57">
        <f t="shared" si="25"/>
        <v>-2.5299999999999998</v>
      </c>
      <c r="AC33" s="57">
        <v>0</v>
      </c>
      <c r="AD33" s="57">
        <v>-2.5299999999999998</v>
      </c>
      <c r="AE33" s="57"/>
      <c r="AF33" s="57"/>
      <c r="AG33" s="57"/>
    </row>
    <row r="34" spans="1:33" s="1" customFormat="1" ht="20.100000000000001" customHeight="1">
      <c r="A34" s="114" t="s">
        <v>65</v>
      </c>
      <c r="B34" s="21" t="s">
        <v>24</v>
      </c>
      <c r="C34" s="88">
        <f t="shared" ref="C34:C44" si="32">G34+H34+I34+L34+R34+S34+W34+V34</f>
        <v>2233.9799999999996</v>
      </c>
      <c r="D34" s="30"/>
      <c r="E34" s="35">
        <f>SUM(E35:E44)</f>
        <v>41.8</v>
      </c>
      <c r="F34" s="35">
        <f t="shared" ref="F34:G34" si="33">SUM(F35:F44)</f>
        <v>14.4</v>
      </c>
      <c r="G34" s="35">
        <f t="shared" si="33"/>
        <v>56.199999999999996</v>
      </c>
      <c r="H34" s="30"/>
      <c r="I34" s="42">
        <f t="shared" si="21"/>
        <v>1225</v>
      </c>
      <c r="J34" s="42">
        <f t="shared" ref="J34:O34" si="34">SUM(J35:J44)</f>
        <v>1200</v>
      </c>
      <c r="K34" s="42">
        <f t="shared" si="34"/>
        <v>25</v>
      </c>
      <c r="L34" s="42">
        <f>M34+N34+O34</f>
        <v>422</v>
      </c>
      <c r="M34" s="42">
        <f t="shared" si="34"/>
        <v>280</v>
      </c>
      <c r="N34" s="42">
        <f t="shared" si="34"/>
        <v>30</v>
      </c>
      <c r="O34" s="42">
        <f t="shared" si="34"/>
        <v>112</v>
      </c>
      <c r="P34" s="30"/>
      <c r="Q34" s="30"/>
      <c r="R34" s="48"/>
      <c r="S34" s="54">
        <f>SUM(S35:S44)</f>
        <v>630</v>
      </c>
      <c r="T34" s="54"/>
      <c r="U34" s="54"/>
      <c r="V34" s="54"/>
      <c r="W34" s="55">
        <f t="shared" si="22"/>
        <v>-99.220000000000027</v>
      </c>
      <c r="X34" s="52">
        <f t="shared" si="23"/>
        <v>-455.22</v>
      </c>
      <c r="Y34" s="52">
        <f t="shared" si="24"/>
        <v>-271.31</v>
      </c>
      <c r="Z34" s="52">
        <f t="shared" ref="Z34:AD34" si="35">SUM(Z35:Z44)</f>
        <v>-211.14999999999998</v>
      </c>
      <c r="AA34" s="52">
        <f t="shared" si="35"/>
        <v>-60.160000000000004</v>
      </c>
      <c r="AB34" s="52">
        <f t="shared" si="25"/>
        <v>-183.91</v>
      </c>
      <c r="AC34" s="52">
        <f t="shared" si="35"/>
        <v>-183.66</v>
      </c>
      <c r="AD34" s="52">
        <f t="shared" si="35"/>
        <v>-0.25</v>
      </c>
      <c r="AE34" s="52">
        <f t="shared" ref="AE34:AE35" si="36">SUM(AF34:AG34)</f>
        <v>356</v>
      </c>
      <c r="AF34" s="52">
        <v>173</v>
      </c>
      <c r="AG34" s="52">
        <v>183</v>
      </c>
    </row>
    <row r="35" spans="1:33" s="2" customFormat="1" ht="20.100000000000001" customHeight="1">
      <c r="A35" s="114"/>
      <c r="B35" s="28" t="s">
        <v>36</v>
      </c>
      <c r="C35" s="29">
        <f t="shared" si="32"/>
        <v>1134.19</v>
      </c>
      <c r="D35" s="28"/>
      <c r="E35" s="34">
        <v>41.8</v>
      </c>
      <c r="F35" s="33">
        <v>14.4</v>
      </c>
      <c r="G35" s="31">
        <f>SUM(D35:F35)</f>
        <v>56.199999999999996</v>
      </c>
      <c r="H35" s="28"/>
      <c r="I35" s="39">
        <f t="shared" si="21"/>
        <v>0</v>
      </c>
      <c r="J35" s="43"/>
      <c r="K35" s="43"/>
      <c r="L35" s="45">
        <f t="shared" ref="L35:L67" si="37">M35+O35+N35</f>
        <v>163</v>
      </c>
      <c r="M35" s="45">
        <v>100</v>
      </c>
      <c r="N35" s="45">
        <v>30</v>
      </c>
      <c r="O35" s="45">
        <v>33</v>
      </c>
      <c r="P35" s="28"/>
      <c r="Q35" s="28"/>
      <c r="R35" s="43"/>
      <c r="S35" s="58">
        <v>630</v>
      </c>
      <c r="T35" s="54"/>
      <c r="U35" s="54"/>
      <c r="V35" s="54"/>
      <c r="W35" s="56">
        <f t="shared" si="22"/>
        <v>284.99</v>
      </c>
      <c r="X35" s="57">
        <f t="shared" si="23"/>
        <v>-71.009999999999991</v>
      </c>
      <c r="Y35" s="57">
        <f t="shared" si="24"/>
        <v>-57.33</v>
      </c>
      <c r="Z35" s="57">
        <v>-5.19</v>
      </c>
      <c r="AA35" s="57">
        <v>-52.14</v>
      </c>
      <c r="AB35" s="57">
        <f t="shared" si="25"/>
        <v>-13.68</v>
      </c>
      <c r="AC35" s="57">
        <v>-13.6</v>
      </c>
      <c r="AD35" s="57">
        <v>-0.08</v>
      </c>
      <c r="AE35" s="57">
        <f t="shared" si="36"/>
        <v>356</v>
      </c>
      <c r="AF35" s="57">
        <v>173</v>
      </c>
      <c r="AG35" s="57">
        <v>183</v>
      </c>
    </row>
    <row r="36" spans="1:33" s="86" customFormat="1" ht="20.100000000000001" customHeight="1">
      <c r="A36" s="114"/>
      <c r="B36" s="79" t="s">
        <v>66</v>
      </c>
      <c r="C36" s="87">
        <f t="shared" si="32"/>
        <v>15.3</v>
      </c>
      <c r="D36" s="79"/>
      <c r="E36" s="79"/>
      <c r="F36" s="79"/>
      <c r="G36" s="79"/>
      <c r="H36" s="79"/>
      <c r="I36" s="80">
        <f t="shared" si="21"/>
        <v>0</v>
      </c>
      <c r="J36" s="81"/>
      <c r="K36" s="81"/>
      <c r="L36" s="82">
        <f t="shared" si="37"/>
        <v>31</v>
      </c>
      <c r="M36" s="82">
        <v>20</v>
      </c>
      <c r="N36" s="82"/>
      <c r="O36" s="82">
        <v>11</v>
      </c>
      <c r="P36" s="79"/>
      <c r="Q36" s="79"/>
      <c r="R36" s="81"/>
      <c r="S36" s="83"/>
      <c r="T36" s="83"/>
      <c r="U36" s="83"/>
      <c r="V36" s="83"/>
      <c r="W36" s="84">
        <f t="shared" si="22"/>
        <v>-15.7</v>
      </c>
      <c r="X36" s="85">
        <f t="shared" si="23"/>
        <v>-15.7</v>
      </c>
      <c r="Y36" s="85">
        <f t="shared" si="24"/>
        <v>-15.59</v>
      </c>
      <c r="Z36" s="85">
        <v>-14.59</v>
      </c>
      <c r="AA36" s="85">
        <v>-1</v>
      </c>
      <c r="AB36" s="85">
        <f t="shared" si="25"/>
        <v>-0.11</v>
      </c>
      <c r="AC36" s="85">
        <v>-0.1</v>
      </c>
      <c r="AD36" s="85">
        <v>-0.01</v>
      </c>
      <c r="AE36" s="85"/>
      <c r="AF36" s="85"/>
      <c r="AG36" s="85"/>
    </row>
    <row r="37" spans="1:33" s="2" customFormat="1" ht="20.100000000000001" customHeight="1">
      <c r="A37" s="114"/>
      <c r="B37" s="28" t="s">
        <v>67</v>
      </c>
      <c r="C37" s="29">
        <f t="shared" si="32"/>
        <v>12.760000000000002</v>
      </c>
      <c r="D37" s="28"/>
      <c r="E37" s="28"/>
      <c r="F37" s="28"/>
      <c r="G37" s="28"/>
      <c r="H37" s="28"/>
      <c r="I37" s="39">
        <f t="shared" si="21"/>
        <v>0</v>
      </c>
      <c r="J37" s="43"/>
      <c r="K37" s="43"/>
      <c r="L37" s="45">
        <f t="shared" si="37"/>
        <v>20</v>
      </c>
      <c r="M37" s="45">
        <v>20</v>
      </c>
      <c r="N37" s="45"/>
      <c r="O37" s="45"/>
      <c r="P37" s="28"/>
      <c r="Q37" s="28"/>
      <c r="R37" s="43"/>
      <c r="S37" s="54"/>
      <c r="T37" s="54"/>
      <c r="U37" s="54"/>
      <c r="V37" s="54"/>
      <c r="W37" s="56">
        <f t="shared" si="22"/>
        <v>-7.2399999999999993</v>
      </c>
      <c r="X37" s="57">
        <f t="shared" si="23"/>
        <v>-7.2399999999999993</v>
      </c>
      <c r="Y37" s="57">
        <f t="shared" si="24"/>
        <v>-6.93</v>
      </c>
      <c r="Z37" s="57">
        <v>-6.93</v>
      </c>
      <c r="AA37" s="57">
        <v>0</v>
      </c>
      <c r="AB37" s="57">
        <f t="shared" si="25"/>
        <v>-0.31</v>
      </c>
      <c r="AC37" s="57">
        <v>-0.31</v>
      </c>
      <c r="AD37" s="57">
        <v>0</v>
      </c>
      <c r="AE37" s="57"/>
      <c r="AF37" s="57"/>
      <c r="AG37" s="57"/>
    </row>
    <row r="38" spans="1:33" s="2" customFormat="1" ht="20.100000000000001" customHeight="1">
      <c r="A38" s="114"/>
      <c r="B38" s="28" t="s">
        <v>68</v>
      </c>
      <c r="C38" s="29">
        <f t="shared" si="32"/>
        <v>12.810000000000002</v>
      </c>
      <c r="D38" s="28"/>
      <c r="E38" s="28"/>
      <c r="F38" s="28"/>
      <c r="G38" s="28"/>
      <c r="H38" s="28"/>
      <c r="I38" s="39">
        <f t="shared" si="21"/>
        <v>0</v>
      </c>
      <c r="J38" s="43"/>
      <c r="K38" s="43"/>
      <c r="L38" s="45">
        <f t="shared" si="37"/>
        <v>30</v>
      </c>
      <c r="M38" s="45">
        <v>20</v>
      </c>
      <c r="N38" s="45"/>
      <c r="O38" s="45">
        <v>10</v>
      </c>
      <c r="P38" s="28"/>
      <c r="Q38" s="28"/>
      <c r="R38" s="43"/>
      <c r="S38" s="54"/>
      <c r="T38" s="54"/>
      <c r="U38" s="54"/>
      <c r="V38" s="54"/>
      <c r="W38" s="56">
        <f t="shared" si="22"/>
        <v>-17.189999999999998</v>
      </c>
      <c r="X38" s="57">
        <f t="shared" si="23"/>
        <v>-17.189999999999998</v>
      </c>
      <c r="Y38" s="57">
        <f t="shared" si="24"/>
        <v>-16.88</v>
      </c>
      <c r="Z38" s="57">
        <v>-15.28</v>
      </c>
      <c r="AA38" s="57">
        <v>-1.6</v>
      </c>
      <c r="AB38" s="57">
        <f t="shared" si="25"/>
        <v>-0.31</v>
      </c>
      <c r="AC38" s="57">
        <v>-0.31</v>
      </c>
      <c r="AD38" s="57">
        <v>0</v>
      </c>
      <c r="AE38" s="57"/>
      <c r="AF38" s="57"/>
      <c r="AG38" s="57"/>
    </row>
    <row r="39" spans="1:33" s="86" customFormat="1" ht="20.100000000000001" customHeight="1">
      <c r="A39" s="114"/>
      <c r="B39" s="79" t="s">
        <v>69</v>
      </c>
      <c r="C39" s="87">
        <f>G39+H39+I39+L39+R39+S39+W39+V39</f>
        <v>1253.58</v>
      </c>
      <c r="D39" s="79"/>
      <c r="E39" s="79"/>
      <c r="F39" s="79"/>
      <c r="G39" s="79"/>
      <c r="H39" s="79"/>
      <c r="I39" s="82">
        <f t="shared" si="21"/>
        <v>1225</v>
      </c>
      <c r="J39" s="82">
        <v>1200</v>
      </c>
      <c r="K39" s="82">
        <v>25</v>
      </c>
      <c r="L39" s="82">
        <f t="shared" si="37"/>
        <v>36</v>
      </c>
      <c r="M39" s="82">
        <v>20</v>
      </c>
      <c r="N39" s="82"/>
      <c r="O39" s="82">
        <v>16</v>
      </c>
      <c r="P39" s="79"/>
      <c r="Q39" s="79"/>
      <c r="R39" s="81"/>
      <c r="S39" s="83"/>
      <c r="T39" s="83"/>
      <c r="U39" s="83"/>
      <c r="V39" s="83"/>
      <c r="W39" s="84">
        <f t="shared" si="22"/>
        <v>-7.42</v>
      </c>
      <c r="X39" s="85">
        <f t="shared" si="23"/>
        <v>-7.42</v>
      </c>
      <c r="Y39" s="85">
        <f t="shared" si="24"/>
        <v>-7.11</v>
      </c>
      <c r="Z39" s="85">
        <v>-1.79</v>
      </c>
      <c r="AA39" s="85">
        <v>-5.32</v>
      </c>
      <c r="AB39" s="85">
        <f t="shared" si="25"/>
        <v>-0.31</v>
      </c>
      <c r="AC39" s="85">
        <v>-0.31</v>
      </c>
      <c r="AD39" s="85">
        <v>0</v>
      </c>
      <c r="AE39" s="85"/>
      <c r="AF39" s="85"/>
      <c r="AG39" s="85"/>
    </row>
    <row r="40" spans="1:33" s="2" customFormat="1" ht="20.100000000000001" customHeight="1">
      <c r="A40" s="114"/>
      <c r="B40" s="28" t="s">
        <v>70</v>
      </c>
      <c r="C40" s="29">
        <f t="shared" si="32"/>
        <v>-3.5</v>
      </c>
      <c r="D40" s="28"/>
      <c r="E40" s="28"/>
      <c r="F40" s="28"/>
      <c r="G40" s="28"/>
      <c r="H40" s="28"/>
      <c r="I40" s="39">
        <f t="shared" si="21"/>
        <v>0</v>
      </c>
      <c r="J40" s="43"/>
      <c r="K40" s="43"/>
      <c r="L40" s="45">
        <f t="shared" si="37"/>
        <v>36</v>
      </c>
      <c r="M40" s="45">
        <v>20</v>
      </c>
      <c r="N40" s="45"/>
      <c r="O40" s="45">
        <v>16</v>
      </c>
      <c r="P40" s="28"/>
      <c r="Q40" s="28"/>
      <c r="R40" s="43"/>
      <c r="S40" s="54"/>
      <c r="T40" s="54"/>
      <c r="U40" s="54"/>
      <c r="V40" s="54"/>
      <c r="W40" s="56">
        <f t="shared" si="22"/>
        <v>-39.5</v>
      </c>
      <c r="X40" s="57">
        <f t="shared" si="23"/>
        <v>-39.5</v>
      </c>
      <c r="Y40" s="57">
        <f t="shared" si="24"/>
        <v>-39.06</v>
      </c>
      <c r="Z40" s="57">
        <v>-39.06</v>
      </c>
      <c r="AA40" s="57">
        <v>0</v>
      </c>
      <c r="AB40" s="57">
        <f t="shared" si="25"/>
        <v>-0.43999999999999995</v>
      </c>
      <c r="AC40" s="57">
        <v>-0.41</v>
      </c>
      <c r="AD40" s="57">
        <v>-0.03</v>
      </c>
      <c r="AE40" s="57"/>
      <c r="AF40" s="57"/>
      <c r="AG40" s="57"/>
    </row>
    <row r="41" spans="1:33" s="2" customFormat="1" ht="20.100000000000001" customHeight="1">
      <c r="A41" s="114"/>
      <c r="B41" s="28" t="s">
        <v>71</v>
      </c>
      <c r="C41" s="29">
        <f t="shared" si="32"/>
        <v>23.85</v>
      </c>
      <c r="D41" s="28"/>
      <c r="E41" s="28"/>
      <c r="F41" s="28"/>
      <c r="G41" s="28"/>
      <c r="H41" s="28"/>
      <c r="I41" s="39">
        <f t="shared" si="21"/>
        <v>0</v>
      </c>
      <c r="J41" s="43"/>
      <c r="K41" s="43"/>
      <c r="L41" s="45">
        <f t="shared" si="37"/>
        <v>25</v>
      </c>
      <c r="M41" s="45">
        <v>20</v>
      </c>
      <c r="N41" s="45"/>
      <c r="O41" s="45">
        <v>5</v>
      </c>
      <c r="P41" s="28"/>
      <c r="Q41" s="28"/>
      <c r="R41" s="43"/>
      <c r="S41" s="54"/>
      <c r="T41" s="54"/>
      <c r="U41" s="54"/>
      <c r="V41" s="54"/>
      <c r="W41" s="56">
        <f t="shared" si="22"/>
        <v>-1.1500000000000001</v>
      </c>
      <c r="X41" s="57">
        <f t="shared" si="23"/>
        <v>-1.1500000000000001</v>
      </c>
      <c r="Y41" s="57">
        <f t="shared" si="24"/>
        <v>-0.22</v>
      </c>
      <c r="Z41" s="57">
        <v>-0.21</v>
      </c>
      <c r="AA41" s="57">
        <v>-0.01</v>
      </c>
      <c r="AB41" s="57">
        <f t="shared" si="25"/>
        <v>-0.93</v>
      </c>
      <c r="AC41" s="57">
        <v>-0.93</v>
      </c>
      <c r="AD41" s="57">
        <v>0</v>
      </c>
      <c r="AE41" s="57"/>
      <c r="AF41" s="57"/>
      <c r="AG41" s="57"/>
    </row>
    <row r="42" spans="1:33" s="2" customFormat="1" ht="20.100000000000001" customHeight="1">
      <c r="A42" s="114"/>
      <c r="B42" s="28" t="s">
        <v>72</v>
      </c>
      <c r="C42" s="29">
        <f t="shared" si="32"/>
        <v>11.260000000000002</v>
      </c>
      <c r="D42" s="28"/>
      <c r="E42" s="28"/>
      <c r="F42" s="28"/>
      <c r="G42" s="28"/>
      <c r="H42" s="28"/>
      <c r="I42" s="39">
        <f t="shared" si="21"/>
        <v>0</v>
      </c>
      <c r="J42" s="43"/>
      <c r="K42" s="43"/>
      <c r="L42" s="45">
        <f t="shared" si="37"/>
        <v>31</v>
      </c>
      <c r="M42" s="45">
        <v>20</v>
      </c>
      <c r="N42" s="45"/>
      <c r="O42" s="45">
        <v>11</v>
      </c>
      <c r="P42" s="28"/>
      <c r="Q42" s="28"/>
      <c r="R42" s="43"/>
      <c r="S42" s="54"/>
      <c r="T42" s="54"/>
      <c r="U42" s="54"/>
      <c r="V42" s="54"/>
      <c r="W42" s="56">
        <f t="shared" si="22"/>
        <v>-19.739999999999998</v>
      </c>
      <c r="X42" s="57">
        <f t="shared" si="23"/>
        <v>-19.739999999999998</v>
      </c>
      <c r="Y42" s="57">
        <f t="shared" si="24"/>
        <v>-19.739999999999998</v>
      </c>
      <c r="Z42" s="57">
        <v>-19.739999999999998</v>
      </c>
      <c r="AA42" s="57">
        <v>0</v>
      </c>
      <c r="AB42" s="57">
        <f t="shared" si="25"/>
        <v>0</v>
      </c>
      <c r="AC42" s="57">
        <v>0</v>
      </c>
      <c r="AD42" s="57">
        <v>0</v>
      </c>
      <c r="AE42" s="57"/>
      <c r="AF42" s="57"/>
      <c r="AG42" s="57"/>
    </row>
    <row r="43" spans="1:33" s="86" customFormat="1" ht="20.100000000000001" customHeight="1">
      <c r="A43" s="114"/>
      <c r="B43" s="79" t="s">
        <v>73</v>
      </c>
      <c r="C43" s="87">
        <f t="shared" si="32"/>
        <v>22.99</v>
      </c>
      <c r="D43" s="79"/>
      <c r="E43" s="79"/>
      <c r="F43" s="79"/>
      <c r="G43" s="79"/>
      <c r="H43" s="79"/>
      <c r="I43" s="80">
        <f t="shared" si="21"/>
        <v>0</v>
      </c>
      <c r="J43" s="81"/>
      <c r="K43" s="81"/>
      <c r="L43" s="82">
        <f t="shared" si="37"/>
        <v>25</v>
      </c>
      <c r="M43" s="82">
        <v>20</v>
      </c>
      <c r="N43" s="82"/>
      <c r="O43" s="82">
        <v>5</v>
      </c>
      <c r="P43" s="79"/>
      <c r="Q43" s="79"/>
      <c r="R43" s="81"/>
      <c r="S43" s="83"/>
      <c r="T43" s="83"/>
      <c r="U43" s="83"/>
      <c r="V43" s="83"/>
      <c r="W43" s="84">
        <f t="shared" si="22"/>
        <v>-2.0100000000000002</v>
      </c>
      <c r="X43" s="85">
        <f t="shared" si="23"/>
        <v>-2.0100000000000002</v>
      </c>
      <c r="Y43" s="85">
        <f t="shared" si="24"/>
        <v>-1.4500000000000002</v>
      </c>
      <c r="Z43" s="85">
        <v>-1.36</v>
      </c>
      <c r="AA43" s="85">
        <v>-0.09</v>
      </c>
      <c r="AB43" s="85">
        <f t="shared" si="25"/>
        <v>-0.56000000000000005</v>
      </c>
      <c r="AC43" s="85">
        <v>-0.52</v>
      </c>
      <c r="AD43" s="85">
        <v>-0.04</v>
      </c>
      <c r="AE43" s="85"/>
      <c r="AF43" s="85"/>
      <c r="AG43" s="85"/>
    </row>
    <row r="44" spans="1:33" s="86" customFormat="1" ht="20.100000000000001" customHeight="1">
      <c r="A44" s="114"/>
      <c r="B44" s="79" t="s">
        <v>74</v>
      </c>
      <c r="C44" s="87">
        <f t="shared" si="32"/>
        <v>-249.26</v>
      </c>
      <c r="D44" s="79"/>
      <c r="E44" s="79"/>
      <c r="F44" s="79"/>
      <c r="G44" s="79"/>
      <c r="H44" s="79"/>
      <c r="I44" s="80">
        <f t="shared" si="21"/>
        <v>0</v>
      </c>
      <c r="J44" s="81"/>
      <c r="K44" s="81"/>
      <c r="L44" s="82">
        <f t="shared" si="37"/>
        <v>25</v>
      </c>
      <c r="M44" s="82">
        <v>20</v>
      </c>
      <c r="N44" s="82"/>
      <c r="O44" s="82">
        <v>5</v>
      </c>
      <c r="P44" s="79"/>
      <c r="Q44" s="79"/>
      <c r="R44" s="81"/>
      <c r="S44" s="83"/>
      <c r="T44" s="83"/>
      <c r="U44" s="83"/>
      <c r="V44" s="83"/>
      <c r="W44" s="84">
        <f t="shared" si="22"/>
        <v>-274.26</v>
      </c>
      <c r="X44" s="85">
        <f t="shared" si="23"/>
        <v>-274.26</v>
      </c>
      <c r="Y44" s="85">
        <f t="shared" si="24"/>
        <v>-107</v>
      </c>
      <c r="Z44" s="85">
        <v>-107</v>
      </c>
      <c r="AA44" s="85">
        <v>0</v>
      </c>
      <c r="AB44" s="85">
        <f t="shared" si="25"/>
        <v>-167.26</v>
      </c>
      <c r="AC44" s="85">
        <v>-167.17</v>
      </c>
      <c r="AD44" s="85">
        <v>-0.09</v>
      </c>
      <c r="AE44" s="85"/>
      <c r="AF44" s="85"/>
      <c r="AG44" s="85"/>
    </row>
    <row r="45" spans="1:33" s="1" customFormat="1" ht="20.100000000000001" customHeight="1">
      <c r="A45" s="114" t="s">
        <v>75</v>
      </c>
      <c r="B45" s="21" t="s">
        <v>24</v>
      </c>
      <c r="C45" s="22">
        <f t="shared" ref="C45:C52" si="38">G45+H45+I45+L45+R45+S45+W45+V45</f>
        <v>2042.08</v>
      </c>
      <c r="D45" s="21"/>
      <c r="E45" s="21"/>
      <c r="F45" s="21"/>
      <c r="G45" s="21"/>
      <c r="H45" s="21"/>
      <c r="I45" s="42">
        <f t="shared" si="21"/>
        <v>25</v>
      </c>
      <c r="J45" s="42">
        <f t="shared" ref="J45:O45" si="39">SUM(J46:J52)</f>
        <v>0</v>
      </c>
      <c r="K45" s="42">
        <f t="shared" si="39"/>
        <v>25</v>
      </c>
      <c r="L45" s="47">
        <f t="shared" si="37"/>
        <v>387</v>
      </c>
      <c r="M45" s="42">
        <f t="shared" si="39"/>
        <v>220</v>
      </c>
      <c r="N45" s="42">
        <f t="shared" si="39"/>
        <v>110</v>
      </c>
      <c r="O45" s="42">
        <f t="shared" si="39"/>
        <v>57</v>
      </c>
      <c r="P45" s="21"/>
      <c r="Q45" s="21"/>
      <c r="R45" s="53">
        <f>SUM(R46:R52)</f>
        <v>50</v>
      </c>
      <c r="S45" s="53">
        <f>SUM(S46:S52)</f>
        <v>502</v>
      </c>
      <c r="T45" s="54"/>
      <c r="U45" s="54"/>
      <c r="V45" s="54">
        <f>V46</f>
        <v>870</v>
      </c>
      <c r="W45" s="55">
        <f t="shared" si="22"/>
        <v>208.07999999999998</v>
      </c>
      <c r="X45" s="52">
        <f t="shared" si="23"/>
        <v>-50.92</v>
      </c>
      <c r="Y45" s="52">
        <f t="shared" si="24"/>
        <v>-50.82</v>
      </c>
      <c r="Z45" s="52">
        <f>SUM(Z46:Z52)</f>
        <v>-45.78</v>
      </c>
      <c r="AA45" s="52">
        <f>SUM(AA46:AA52)</f>
        <v>-5.04</v>
      </c>
      <c r="AB45" s="52">
        <f t="shared" si="25"/>
        <v>-0.1</v>
      </c>
      <c r="AC45" s="52">
        <f>SUM(AC46:AC52)</f>
        <v>-0.1</v>
      </c>
      <c r="AD45" s="52">
        <f>SUM(AD46:AD52)</f>
        <v>0</v>
      </c>
      <c r="AE45" s="52">
        <f t="shared" ref="AE45:AE46" si="40">SUM(AF45:AG45)</f>
        <v>259</v>
      </c>
      <c r="AF45" s="52">
        <v>112</v>
      </c>
      <c r="AG45" s="52">
        <v>147</v>
      </c>
    </row>
    <row r="46" spans="1:33" s="2" customFormat="1" ht="36" customHeight="1">
      <c r="A46" s="115"/>
      <c r="B46" s="28" t="s">
        <v>36</v>
      </c>
      <c r="C46" s="29">
        <f t="shared" si="38"/>
        <v>1914.28</v>
      </c>
      <c r="D46" s="28"/>
      <c r="E46" s="28"/>
      <c r="F46" s="28"/>
      <c r="G46" s="28"/>
      <c r="H46" s="28"/>
      <c r="I46" s="39">
        <f t="shared" si="21"/>
        <v>0</v>
      </c>
      <c r="J46" s="43"/>
      <c r="K46" s="43"/>
      <c r="L46" s="45">
        <f t="shared" si="37"/>
        <v>237</v>
      </c>
      <c r="M46" s="45">
        <v>100</v>
      </c>
      <c r="N46" s="45">
        <v>110</v>
      </c>
      <c r="O46" s="45">
        <v>27</v>
      </c>
      <c r="P46" s="46" t="s">
        <v>76</v>
      </c>
      <c r="Q46" s="46" t="s">
        <v>77</v>
      </c>
      <c r="R46" s="60">
        <v>50</v>
      </c>
      <c r="S46" s="58">
        <v>502</v>
      </c>
      <c r="T46" s="46" t="s">
        <v>78</v>
      </c>
      <c r="U46" s="46" t="s">
        <v>11</v>
      </c>
      <c r="V46" s="61">
        <v>870</v>
      </c>
      <c r="W46" s="56">
        <f t="shared" si="22"/>
        <v>255.28</v>
      </c>
      <c r="X46" s="57">
        <f t="shared" si="23"/>
        <v>-3.7199999999999998</v>
      </c>
      <c r="Y46" s="57">
        <f t="shared" si="24"/>
        <v>-3.7199999999999998</v>
      </c>
      <c r="Z46" s="57">
        <v>-3.15</v>
      </c>
      <c r="AA46" s="57">
        <v>-0.56999999999999995</v>
      </c>
      <c r="AB46" s="57">
        <f t="shared" si="25"/>
        <v>0</v>
      </c>
      <c r="AC46" s="57">
        <v>0</v>
      </c>
      <c r="AD46" s="57">
        <v>0</v>
      </c>
      <c r="AE46" s="57">
        <f t="shared" si="40"/>
        <v>259</v>
      </c>
      <c r="AF46" s="57">
        <v>112</v>
      </c>
      <c r="AG46" s="57">
        <v>147</v>
      </c>
    </row>
    <row r="47" spans="1:33" s="2" customFormat="1" ht="20.100000000000001" customHeight="1">
      <c r="A47" s="115"/>
      <c r="B47" s="28" t="s">
        <v>79</v>
      </c>
      <c r="C47" s="29">
        <f t="shared" si="38"/>
        <v>49.48</v>
      </c>
      <c r="D47" s="28"/>
      <c r="E47" s="28"/>
      <c r="F47" s="28"/>
      <c r="G47" s="28"/>
      <c r="H47" s="28"/>
      <c r="I47" s="45">
        <f t="shared" si="21"/>
        <v>25</v>
      </c>
      <c r="J47" s="45"/>
      <c r="K47" s="45">
        <v>25</v>
      </c>
      <c r="L47" s="45">
        <f t="shared" si="37"/>
        <v>25</v>
      </c>
      <c r="M47" s="45">
        <v>20</v>
      </c>
      <c r="N47" s="45"/>
      <c r="O47" s="45">
        <v>5</v>
      </c>
      <c r="P47" s="28"/>
      <c r="Q47" s="28"/>
      <c r="R47" s="43"/>
      <c r="S47" s="54"/>
      <c r="T47" s="54"/>
      <c r="U47" s="54"/>
      <c r="V47" s="54"/>
      <c r="W47" s="56">
        <f t="shared" si="22"/>
        <v>-0.52</v>
      </c>
      <c r="X47" s="57">
        <f t="shared" si="23"/>
        <v>-0.52</v>
      </c>
      <c r="Y47" s="57">
        <f t="shared" si="24"/>
        <v>-0.52</v>
      </c>
      <c r="Z47" s="57">
        <v>-0.52</v>
      </c>
      <c r="AA47" s="57">
        <v>0</v>
      </c>
      <c r="AB47" s="57">
        <f t="shared" si="25"/>
        <v>0</v>
      </c>
      <c r="AC47" s="57">
        <v>0</v>
      </c>
      <c r="AD47" s="57">
        <v>0</v>
      </c>
      <c r="AE47" s="57"/>
      <c r="AF47" s="57"/>
      <c r="AG47" s="57"/>
    </row>
    <row r="48" spans="1:33" s="2" customFormat="1" ht="20.100000000000001" customHeight="1">
      <c r="A48" s="115"/>
      <c r="B48" s="28" t="s">
        <v>80</v>
      </c>
      <c r="C48" s="29">
        <f t="shared" si="38"/>
        <v>22.65</v>
      </c>
      <c r="D48" s="28"/>
      <c r="E48" s="28"/>
      <c r="F48" s="28"/>
      <c r="G48" s="28"/>
      <c r="H48" s="28"/>
      <c r="I48" s="39">
        <f t="shared" si="21"/>
        <v>0</v>
      </c>
      <c r="J48" s="43"/>
      <c r="K48" s="43"/>
      <c r="L48" s="45">
        <f t="shared" si="37"/>
        <v>25</v>
      </c>
      <c r="M48" s="45">
        <v>20</v>
      </c>
      <c r="N48" s="45"/>
      <c r="O48" s="45">
        <v>5</v>
      </c>
      <c r="P48" s="28"/>
      <c r="Q48" s="28"/>
      <c r="R48" s="43"/>
      <c r="S48" s="54"/>
      <c r="T48" s="54"/>
      <c r="U48" s="54"/>
      <c r="V48" s="54"/>
      <c r="W48" s="56">
        <f t="shared" si="22"/>
        <v>-2.35</v>
      </c>
      <c r="X48" s="57">
        <f t="shared" si="23"/>
        <v>-2.35</v>
      </c>
      <c r="Y48" s="57">
        <f t="shared" si="24"/>
        <v>-2.35</v>
      </c>
      <c r="Z48" s="57">
        <v>-1.58</v>
      </c>
      <c r="AA48" s="57">
        <v>-0.77</v>
      </c>
      <c r="AB48" s="57">
        <f t="shared" si="25"/>
        <v>0</v>
      </c>
      <c r="AC48" s="57">
        <v>0</v>
      </c>
      <c r="AD48" s="57">
        <v>0</v>
      </c>
      <c r="AE48" s="57"/>
      <c r="AF48" s="57"/>
      <c r="AG48" s="57"/>
    </row>
    <row r="49" spans="1:33" s="2" customFormat="1" ht="20.100000000000001" customHeight="1">
      <c r="A49" s="115"/>
      <c r="B49" s="28" t="s">
        <v>81</v>
      </c>
      <c r="C49" s="29">
        <f t="shared" si="38"/>
        <v>17.97</v>
      </c>
      <c r="D49" s="28"/>
      <c r="E49" s="28"/>
      <c r="F49" s="28"/>
      <c r="G49" s="28"/>
      <c r="H49" s="28"/>
      <c r="I49" s="39">
        <f t="shared" si="21"/>
        <v>0</v>
      </c>
      <c r="J49" s="43"/>
      <c r="K49" s="43"/>
      <c r="L49" s="45">
        <f t="shared" si="37"/>
        <v>25</v>
      </c>
      <c r="M49" s="45">
        <v>20</v>
      </c>
      <c r="N49" s="45"/>
      <c r="O49" s="45">
        <v>5</v>
      </c>
      <c r="P49" s="28"/>
      <c r="Q49" s="28"/>
      <c r="R49" s="43"/>
      <c r="S49" s="54"/>
      <c r="T49" s="54"/>
      <c r="U49" s="54"/>
      <c r="V49" s="54"/>
      <c r="W49" s="56">
        <f t="shared" si="22"/>
        <v>-7.0299999999999994</v>
      </c>
      <c r="X49" s="57">
        <f t="shared" si="23"/>
        <v>-7.0299999999999994</v>
      </c>
      <c r="Y49" s="57">
        <f t="shared" si="24"/>
        <v>-6.93</v>
      </c>
      <c r="Z49" s="57">
        <v>-6.93</v>
      </c>
      <c r="AA49" s="57">
        <v>0</v>
      </c>
      <c r="AB49" s="57">
        <f t="shared" si="25"/>
        <v>-0.1</v>
      </c>
      <c r="AC49" s="57">
        <v>-0.1</v>
      </c>
      <c r="AD49" s="57">
        <v>0</v>
      </c>
      <c r="AE49" s="57"/>
      <c r="AF49" s="57"/>
      <c r="AG49" s="57"/>
    </row>
    <row r="50" spans="1:33" s="2" customFormat="1" ht="20.100000000000001" customHeight="1">
      <c r="A50" s="115"/>
      <c r="B50" s="28" t="s">
        <v>82</v>
      </c>
      <c r="C50" s="29">
        <f t="shared" si="38"/>
        <v>18.18</v>
      </c>
      <c r="D50" s="28"/>
      <c r="E50" s="28"/>
      <c r="F50" s="28"/>
      <c r="G50" s="28"/>
      <c r="H50" s="28"/>
      <c r="I50" s="39">
        <f t="shared" si="21"/>
        <v>0</v>
      </c>
      <c r="J50" s="43"/>
      <c r="K50" s="43"/>
      <c r="L50" s="45">
        <f t="shared" si="37"/>
        <v>25</v>
      </c>
      <c r="M50" s="45">
        <v>20</v>
      </c>
      <c r="N50" s="45"/>
      <c r="O50" s="45">
        <v>5</v>
      </c>
      <c r="P50" s="28"/>
      <c r="Q50" s="28"/>
      <c r="R50" s="43"/>
      <c r="S50" s="54"/>
      <c r="T50" s="54"/>
      <c r="U50" s="54"/>
      <c r="V50" s="54"/>
      <c r="W50" s="56">
        <f t="shared" si="22"/>
        <v>-6.82</v>
      </c>
      <c r="X50" s="57">
        <f t="shared" si="23"/>
        <v>-6.82</v>
      </c>
      <c r="Y50" s="57">
        <f t="shared" si="24"/>
        <v>-6.82</v>
      </c>
      <c r="Z50" s="57">
        <v>-6.82</v>
      </c>
      <c r="AA50" s="57">
        <v>0</v>
      </c>
      <c r="AB50" s="57">
        <f t="shared" si="25"/>
        <v>0</v>
      </c>
      <c r="AC50" s="57">
        <v>0</v>
      </c>
      <c r="AD50" s="57">
        <v>0</v>
      </c>
      <c r="AE50" s="57"/>
      <c r="AF50" s="57"/>
      <c r="AG50" s="57"/>
    </row>
    <row r="51" spans="1:33" s="2" customFormat="1" ht="20.100000000000001" customHeight="1">
      <c r="A51" s="115"/>
      <c r="B51" s="28" t="s">
        <v>83</v>
      </c>
      <c r="C51" s="29">
        <f t="shared" si="38"/>
        <v>23.53</v>
      </c>
      <c r="D51" s="28"/>
      <c r="E51" s="28"/>
      <c r="F51" s="28"/>
      <c r="G51" s="28"/>
      <c r="H51" s="28"/>
      <c r="I51" s="39">
        <f t="shared" si="21"/>
        <v>0</v>
      </c>
      <c r="J51" s="43"/>
      <c r="K51" s="43"/>
      <c r="L51" s="45">
        <f t="shared" si="37"/>
        <v>25</v>
      </c>
      <c r="M51" s="45">
        <v>20</v>
      </c>
      <c r="N51" s="45"/>
      <c r="O51" s="45">
        <v>5</v>
      </c>
      <c r="P51" s="28"/>
      <c r="Q51" s="28"/>
      <c r="R51" s="43"/>
      <c r="S51" s="54"/>
      <c r="T51" s="54"/>
      <c r="U51" s="54"/>
      <c r="V51" s="54"/>
      <c r="W51" s="56">
        <f t="shared" si="22"/>
        <v>-1.47</v>
      </c>
      <c r="X51" s="57">
        <f t="shared" si="23"/>
        <v>-1.47</v>
      </c>
      <c r="Y51" s="57">
        <f t="shared" si="24"/>
        <v>-1.47</v>
      </c>
      <c r="Z51" s="57">
        <v>-1.47</v>
      </c>
      <c r="AA51" s="57">
        <v>0</v>
      </c>
      <c r="AB51" s="57">
        <f t="shared" si="25"/>
        <v>0</v>
      </c>
      <c r="AC51" s="57">
        <v>0</v>
      </c>
      <c r="AD51" s="57">
        <v>0</v>
      </c>
      <c r="AE51" s="57"/>
      <c r="AF51" s="57"/>
      <c r="AG51" s="57"/>
    </row>
    <row r="52" spans="1:33" s="2" customFormat="1" ht="20.100000000000001" customHeight="1">
      <c r="A52" s="115"/>
      <c r="B52" s="28" t="s">
        <v>84</v>
      </c>
      <c r="C52" s="29">
        <f t="shared" si="38"/>
        <v>-4.009999999999998</v>
      </c>
      <c r="D52" s="28"/>
      <c r="E52" s="28"/>
      <c r="F52" s="28"/>
      <c r="G52" s="28"/>
      <c r="H52" s="28"/>
      <c r="I52" s="39">
        <f t="shared" si="21"/>
        <v>0</v>
      </c>
      <c r="J52" s="43"/>
      <c r="K52" s="43"/>
      <c r="L52" s="45">
        <f t="shared" si="37"/>
        <v>25</v>
      </c>
      <c r="M52" s="45">
        <v>20</v>
      </c>
      <c r="N52" s="45"/>
      <c r="O52" s="45">
        <v>5</v>
      </c>
      <c r="P52" s="28"/>
      <c r="Q52" s="28"/>
      <c r="R52" s="43"/>
      <c r="S52" s="54"/>
      <c r="T52" s="54"/>
      <c r="U52" s="54"/>
      <c r="V52" s="54"/>
      <c r="W52" s="56">
        <f t="shared" si="22"/>
        <v>-29.009999999999998</v>
      </c>
      <c r="X52" s="57">
        <f t="shared" si="23"/>
        <v>-29.009999999999998</v>
      </c>
      <c r="Y52" s="57">
        <f t="shared" si="24"/>
        <v>-29.009999999999998</v>
      </c>
      <c r="Z52" s="57">
        <v>-25.31</v>
      </c>
      <c r="AA52" s="57">
        <v>-3.7</v>
      </c>
      <c r="AB52" s="57">
        <f t="shared" si="25"/>
        <v>0</v>
      </c>
      <c r="AC52" s="57">
        <v>0</v>
      </c>
      <c r="AD52" s="57">
        <v>0</v>
      </c>
      <c r="AE52" s="57"/>
      <c r="AF52" s="57"/>
      <c r="AG52" s="57"/>
    </row>
    <row r="53" spans="1:33" s="1" customFormat="1" ht="20.100000000000001" customHeight="1">
      <c r="A53" s="114" t="s">
        <v>85</v>
      </c>
      <c r="B53" s="21" t="s">
        <v>24</v>
      </c>
      <c r="C53" s="22">
        <f t="shared" ref="C53:C61" si="41">G53+H53+I53+L53+R53+S53+W53+V53</f>
        <v>1428.49</v>
      </c>
      <c r="D53" s="31"/>
      <c r="E53" s="35">
        <f>SUM(E54:E61)</f>
        <v>82.18</v>
      </c>
      <c r="F53" s="36">
        <f t="shared" ref="F53:G53" si="42">SUM(F54:F61)</f>
        <v>-74.680000000000007</v>
      </c>
      <c r="G53" s="35">
        <f t="shared" si="42"/>
        <v>7.5</v>
      </c>
      <c r="H53" s="31"/>
      <c r="I53" s="42">
        <f t="shared" si="21"/>
        <v>25</v>
      </c>
      <c r="J53" s="42">
        <f t="shared" ref="J53:O53" si="43">SUM(J54:J61)</f>
        <v>0</v>
      </c>
      <c r="K53" s="42">
        <f t="shared" si="43"/>
        <v>25</v>
      </c>
      <c r="L53" s="47">
        <f t="shared" si="37"/>
        <v>449</v>
      </c>
      <c r="M53" s="42">
        <f t="shared" si="43"/>
        <v>240</v>
      </c>
      <c r="N53" s="42">
        <f t="shared" si="43"/>
        <v>100</v>
      </c>
      <c r="O53" s="42">
        <f t="shared" si="43"/>
        <v>109</v>
      </c>
      <c r="P53" s="31"/>
      <c r="Q53" s="31"/>
      <c r="R53" s="53">
        <f>SUM(R54:R61)</f>
        <v>50</v>
      </c>
      <c r="S53" s="53">
        <f>SUM(S54:S61)</f>
        <v>709</v>
      </c>
      <c r="T53" s="54"/>
      <c r="U53" s="54"/>
      <c r="V53" s="54"/>
      <c r="W53" s="55">
        <f t="shared" si="22"/>
        <v>187.99</v>
      </c>
      <c r="X53" s="52">
        <f t="shared" si="23"/>
        <v>-53.009999999999991</v>
      </c>
      <c r="Y53" s="52">
        <f t="shared" si="24"/>
        <v>-18.38</v>
      </c>
      <c r="Z53" s="52">
        <f>SUM(Z54:Z61)</f>
        <v>-3.36</v>
      </c>
      <c r="AA53" s="52">
        <f>SUM(AA54:AA61)</f>
        <v>-15.02</v>
      </c>
      <c r="AB53" s="52">
        <f t="shared" si="25"/>
        <v>-34.629999999999995</v>
      </c>
      <c r="AC53" s="52">
        <f>SUM(AC54:AC61)</f>
        <v>-19.669999999999998</v>
      </c>
      <c r="AD53" s="52">
        <f>SUM(AD54:AD61)</f>
        <v>-14.959999999999999</v>
      </c>
      <c r="AE53" s="52">
        <f t="shared" ref="AE53:AE54" si="44">SUM(AF53:AG53)</f>
        <v>241</v>
      </c>
      <c r="AF53" s="52">
        <v>110</v>
      </c>
      <c r="AG53" s="52">
        <v>131</v>
      </c>
    </row>
    <row r="54" spans="1:33" s="2" customFormat="1" ht="32.1" customHeight="1">
      <c r="A54" s="114"/>
      <c r="B54" s="28" t="s">
        <v>36</v>
      </c>
      <c r="C54" s="29">
        <f t="shared" si="41"/>
        <v>1224.8499999999999</v>
      </c>
      <c r="D54" s="28"/>
      <c r="E54" s="34">
        <v>82.18</v>
      </c>
      <c r="F54" s="33">
        <v>-74.680000000000007</v>
      </c>
      <c r="G54" s="31">
        <f>SUM(D54:F54)</f>
        <v>7.5</v>
      </c>
      <c r="H54" s="28"/>
      <c r="I54" s="39">
        <f t="shared" si="21"/>
        <v>0</v>
      </c>
      <c r="J54" s="43"/>
      <c r="K54" s="43"/>
      <c r="L54" s="45">
        <f t="shared" si="37"/>
        <v>238</v>
      </c>
      <c r="M54" s="45">
        <v>100</v>
      </c>
      <c r="N54" s="45">
        <v>100</v>
      </c>
      <c r="O54" s="45">
        <v>38</v>
      </c>
      <c r="P54" s="46" t="s">
        <v>86</v>
      </c>
      <c r="Q54" s="46" t="s">
        <v>87</v>
      </c>
      <c r="R54" s="60">
        <v>50</v>
      </c>
      <c r="S54" s="58">
        <v>709</v>
      </c>
      <c r="T54" s="54"/>
      <c r="U54" s="54"/>
      <c r="V54" s="54"/>
      <c r="W54" s="56">
        <f t="shared" si="22"/>
        <v>220.35</v>
      </c>
      <c r="X54" s="57">
        <f t="shared" si="23"/>
        <v>-20.65</v>
      </c>
      <c r="Y54" s="57">
        <f t="shared" si="24"/>
        <v>-5.51</v>
      </c>
      <c r="Z54" s="57">
        <v>-2.83</v>
      </c>
      <c r="AA54" s="57">
        <v>-2.68</v>
      </c>
      <c r="AB54" s="57">
        <f t="shared" si="25"/>
        <v>-15.14</v>
      </c>
      <c r="AC54" s="57">
        <v>-7.42</v>
      </c>
      <c r="AD54" s="57">
        <v>-7.72</v>
      </c>
      <c r="AE54" s="57">
        <f t="shared" si="44"/>
        <v>241</v>
      </c>
      <c r="AF54" s="57">
        <v>110</v>
      </c>
      <c r="AG54" s="57">
        <v>131</v>
      </c>
    </row>
    <row r="55" spans="1:33" s="2" customFormat="1" ht="20.100000000000001" customHeight="1">
      <c r="A55" s="114"/>
      <c r="B55" s="28" t="s">
        <v>88</v>
      </c>
      <c r="C55" s="29">
        <f t="shared" si="41"/>
        <v>25</v>
      </c>
      <c r="D55" s="28"/>
      <c r="E55" s="28"/>
      <c r="F55" s="28"/>
      <c r="G55" s="28"/>
      <c r="H55" s="28"/>
      <c r="I55" s="39">
        <f t="shared" si="21"/>
        <v>0</v>
      </c>
      <c r="J55" s="43"/>
      <c r="K55" s="43"/>
      <c r="L55" s="45">
        <f t="shared" si="37"/>
        <v>25</v>
      </c>
      <c r="M55" s="45">
        <v>20</v>
      </c>
      <c r="N55" s="45"/>
      <c r="O55" s="45">
        <v>5</v>
      </c>
      <c r="P55" s="28"/>
      <c r="Q55" s="28"/>
      <c r="R55" s="43"/>
      <c r="S55" s="54"/>
      <c r="T55" s="54"/>
      <c r="U55" s="54"/>
      <c r="V55" s="54"/>
      <c r="W55" s="56">
        <f t="shared" si="22"/>
        <v>0</v>
      </c>
      <c r="X55" s="57">
        <f t="shared" si="23"/>
        <v>0</v>
      </c>
      <c r="Y55" s="57">
        <f t="shared" si="24"/>
        <v>0</v>
      </c>
      <c r="Z55" s="57">
        <v>0</v>
      </c>
      <c r="AA55" s="57">
        <v>0</v>
      </c>
      <c r="AB55" s="57">
        <f t="shared" si="25"/>
        <v>0</v>
      </c>
      <c r="AC55" s="57">
        <v>0</v>
      </c>
      <c r="AD55" s="57">
        <v>0</v>
      </c>
      <c r="AE55" s="57"/>
      <c r="AF55" s="57"/>
      <c r="AG55" s="57"/>
    </row>
    <row r="56" spans="1:33" s="2" customFormat="1" ht="20.100000000000001" customHeight="1">
      <c r="A56" s="114"/>
      <c r="B56" s="28" t="s">
        <v>89</v>
      </c>
      <c r="C56" s="29">
        <f t="shared" si="41"/>
        <v>27.93</v>
      </c>
      <c r="D56" s="28"/>
      <c r="E56" s="28"/>
      <c r="F56" s="28"/>
      <c r="G56" s="28"/>
      <c r="H56" s="28"/>
      <c r="I56" s="39">
        <f t="shared" si="21"/>
        <v>0</v>
      </c>
      <c r="J56" s="43"/>
      <c r="K56" s="43"/>
      <c r="L56" s="45">
        <f t="shared" si="37"/>
        <v>31</v>
      </c>
      <c r="M56" s="45">
        <v>20</v>
      </c>
      <c r="N56" s="45"/>
      <c r="O56" s="45">
        <v>11</v>
      </c>
      <c r="P56" s="28"/>
      <c r="Q56" s="28"/>
      <c r="R56" s="43"/>
      <c r="S56" s="54"/>
      <c r="T56" s="54"/>
      <c r="U56" s="54"/>
      <c r="V56" s="54"/>
      <c r="W56" s="56">
        <f t="shared" si="22"/>
        <v>-3.0700000000000003</v>
      </c>
      <c r="X56" s="57">
        <f t="shared" si="23"/>
        <v>-3.0700000000000003</v>
      </c>
      <c r="Y56" s="57">
        <f t="shared" si="24"/>
        <v>0</v>
      </c>
      <c r="Z56" s="57">
        <v>0</v>
      </c>
      <c r="AA56" s="57">
        <v>0</v>
      </c>
      <c r="AB56" s="57">
        <f t="shared" si="25"/>
        <v>-3.0700000000000003</v>
      </c>
      <c r="AC56" s="57">
        <v>-0.93</v>
      </c>
      <c r="AD56" s="57">
        <v>-2.14</v>
      </c>
      <c r="AE56" s="57"/>
      <c r="AF56" s="57"/>
      <c r="AG56" s="57"/>
    </row>
    <row r="57" spans="1:33" s="2" customFormat="1" ht="20.100000000000001" customHeight="1">
      <c r="A57" s="114"/>
      <c r="B57" s="28" t="s">
        <v>90</v>
      </c>
      <c r="C57" s="29">
        <f t="shared" si="41"/>
        <v>28.42</v>
      </c>
      <c r="D57" s="28"/>
      <c r="E57" s="28"/>
      <c r="F57" s="28"/>
      <c r="G57" s="28"/>
      <c r="H57" s="28"/>
      <c r="I57" s="39">
        <f t="shared" si="21"/>
        <v>0</v>
      </c>
      <c r="J57" s="43"/>
      <c r="K57" s="43"/>
      <c r="L57" s="45">
        <f t="shared" si="37"/>
        <v>31</v>
      </c>
      <c r="M57" s="45">
        <v>20</v>
      </c>
      <c r="N57" s="45"/>
      <c r="O57" s="45">
        <v>11</v>
      </c>
      <c r="P57" s="28"/>
      <c r="Q57" s="28"/>
      <c r="R57" s="43"/>
      <c r="S57" s="54"/>
      <c r="T57" s="54"/>
      <c r="U57" s="54"/>
      <c r="V57" s="54"/>
      <c r="W57" s="56">
        <f t="shared" si="22"/>
        <v>-2.58</v>
      </c>
      <c r="X57" s="57">
        <f t="shared" si="23"/>
        <v>-2.58</v>
      </c>
      <c r="Y57" s="57">
        <f t="shared" si="24"/>
        <v>0</v>
      </c>
      <c r="Z57" s="57">
        <v>0</v>
      </c>
      <c r="AA57" s="57">
        <v>0</v>
      </c>
      <c r="AB57" s="57">
        <f t="shared" si="25"/>
        <v>-2.58</v>
      </c>
      <c r="AC57" s="57">
        <v>-2.16</v>
      </c>
      <c r="AD57" s="57">
        <v>-0.42</v>
      </c>
      <c r="AE57" s="57"/>
      <c r="AF57" s="57"/>
      <c r="AG57" s="57"/>
    </row>
    <row r="58" spans="1:33" s="2" customFormat="1" ht="20.100000000000001" customHeight="1">
      <c r="A58" s="114"/>
      <c r="B58" s="28" t="s">
        <v>91</v>
      </c>
      <c r="C58" s="29">
        <f t="shared" si="41"/>
        <v>30.9</v>
      </c>
      <c r="D58" s="28"/>
      <c r="E58" s="28"/>
      <c r="F58" s="28"/>
      <c r="G58" s="28"/>
      <c r="H58" s="28"/>
      <c r="I58" s="39">
        <f t="shared" si="21"/>
        <v>0</v>
      </c>
      <c r="J58" s="43"/>
      <c r="K58" s="43"/>
      <c r="L58" s="45">
        <f t="shared" si="37"/>
        <v>31</v>
      </c>
      <c r="M58" s="45">
        <v>20</v>
      </c>
      <c r="N58" s="45"/>
      <c r="O58" s="45">
        <v>11</v>
      </c>
      <c r="P58" s="28"/>
      <c r="Q58" s="28"/>
      <c r="R58" s="43"/>
      <c r="S58" s="54"/>
      <c r="T58" s="54"/>
      <c r="U58" s="54"/>
      <c r="V58" s="54"/>
      <c r="W58" s="56">
        <f t="shared" si="22"/>
        <v>-0.1</v>
      </c>
      <c r="X58" s="57">
        <f t="shared" si="23"/>
        <v>-0.1</v>
      </c>
      <c r="Y58" s="57">
        <f t="shared" si="24"/>
        <v>0</v>
      </c>
      <c r="Z58" s="57">
        <v>0</v>
      </c>
      <c r="AA58" s="57">
        <v>0</v>
      </c>
      <c r="AB58" s="57">
        <f t="shared" si="25"/>
        <v>-0.1</v>
      </c>
      <c r="AC58" s="57">
        <v>-0.1</v>
      </c>
      <c r="AD58" s="57">
        <v>0</v>
      </c>
      <c r="AE58" s="57"/>
      <c r="AF58" s="57"/>
      <c r="AG58" s="57"/>
    </row>
    <row r="59" spans="1:33" s="2" customFormat="1" ht="20.100000000000001" customHeight="1">
      <c r="A59" s="114"/>
      <c r="B59" s="28" t="s">
        <v>92</v>
      </c>
      <c r="C59" s="29">
        <f t="shared" si="41"/>
        <v>51.16</v>
      </c>
      <c r="D59" s="28"/>
      <c r="E59" s="28"/>
      <c r="F59" s="28"/>
      <c r="G59" s="28"/>
      <c r="H59" s="28"/>
      <c r="I59" s="45">
        <f t="shared" si="21"/>
        <v>25</v>
      </c>
      <c r="J59" s="45"/>
      <c r="K59" s="45">
        <v>25</v>
      </c>
      <c r="L59" s="45">
        <f t="shared" si="37"/>
        <v>31</v>
      </c>
      <c r="M59" s="45">
        <v>20</v>
      </c>
      <c r="N59" s="45"/>
      <c r="O59" s="45">
        <v>11</v>
      </c>
      <c r="P59" s="28"/>
      <c r="Q59" s="28"/>
      <c r="R59" s="43"/>
      <c r="S59" s="54"/>
      <c r="T59" s="54"/>
      <c r="U59" s="54"/>
      <c r="V59" s="54"/>
      <c r="W59" s="56">
        <f t="shared" si="22"/>
        <v>-4.84</v>
      </c>
      <c r="X59" s="57">
        <f t="shared" si="23"/>
        <v>-4.84</v>
      </c>
      <c r="Y59" s="57">
        <f t="shared" si="24"/>
        <v>0</v>
      </c>
      <c r="Z59" s="57">
        <v>0</v>
      </c>
      <c r="AA59" s="57">
        <v>0</v>
      </c>
      <c r="AB59" s="57">
        <f t="shared" si="25"/>
        <v>-4.84</v>
      </c>
      <c r="AC59" s="57">
        <v>-1.1299999999999999</v>
      </c>
      <c r="AD59" s="57">
        <v>-3.71</v>
      </c>
      <c r="AE59" s="57"/>
      <c r="AF59" s="57"/>
      <c r="AG59" s="57"/>
    </row>
    <row r="60" spans="1:33" s="2" customFormat="1" ht="20.100000000000001" customHeight="1">
      <c r="A60" s="114"/>
      <c r="B60" s="28" t="s">
        <v>93</v>
      </c>
      <c r="C60" s="29">
        <f t="shared" si="41"/>
        <v>27.6</v>
      </c>
      <c r="D60" s="28"/>
      <c r="E60" s="28"/>
      <c r="F60" s="28"/>
      <c r="G60" s="28"/>
      <c r="H60" s="28"/>
      <c r="I60" s="39">
        <f t="shared" si="21"/>
        <v>0</v>
      </c>
      <c r="J60" s="43"/>
      <c r="K60" s="43"/>
      <c r="L60" s="45">
        <f t="shared" si="37"/>
        <v>31</v>
      </c>
      <c r="M60" s="45">
        <v>20</v>
      </c>
      <c r="N60" s="45"/>
      <c r="O60" s="45">
        <v>11</v>
      </c>
      <c r="P60" s="28"/>
      <c r="Q60" s="28"/>
      <c r="R60" s="43"/>
      <c r="S60" s="54"/>
      <c r="T60" s="54"/>
      <c r="U60" s="54"/>
      <c r="V60" s="54"/>
      <c r="W60" s="56">
        <f t="shared" si="22"/>
        <v>-3.3999999999999995</v>
      </c>
      <c r="X60" s="57">
        <f t="shared" si="23"/>
        <v>-3.3999999999999995</v>
      </c>
      <c r="Y60" s="57">
        <f t="shared" si="24"/>
        <v>-0.32</v>
      </c>
      <c r="Z60" s="57">
        <v>-0.32</v>
      </c>
      <c r="AA60" s="57">
        <v>0</v>
      </c>
      <c r="AB60" s="57">
        <f t="shared" si="25"/>
        <v>-3.0799999999999996</v>
      </c>
      <c r="AC60" s="57">
        <v>-2.78</v>
      </c>
      <c r="AD60" s="57">
        <v>-0.3</v>
      </c>
      <c r="AE60" s="57"/>
      <c r="AF60" s="57"/>
      <c r="AG60" s="57"/>
    </row>
    <row r="61" spans="1:33" s="2" customFormat="1" ht="20.100000000000001" customHeight="1">
      <c r="A61" s="114"/>
      <c r="B61" s="28" t="s">
        <v>94</v>
      </c>
      <c r="C61" s="29">
        <f t="shared" si="41"/>
        <v>12.629999999999999</v>
      </c>
      <c r="D61" s="28"/>
      <c r="E61" s="28"/>
      <c r="F61" s="28"/>
      <c r="G61" s="28"/>
      <c r="H61" s="28"/>
      <c r="I61" s="39">
        <f t="shared" si="21"/>
        <v>0</v>
      </c>
      <c r="J61" s="43"/>
      <c r="K61" s="43"/>
      <c r="L61" s="45">
        <f t="shared" si="37"/>
        <v>31</v>
      </c>
      <c r="M61" s="45">
        <v>20</v>
      </c>
      <c r="N61" s="45"/>
      <c r="O61" s="45">
        <v>11</v>
      </c>
      <c r="P61" s="28"/>
      <c r="Q61" s="28"/>
      <c r="R61" s="43"/>
      <c r="S61" s="54"/>
      <c r="T61" s="54"/>
      <c r="U61" s="54"/>
      <c r="V61" s="54"/>
      <c r="W61" s="56">
        <f t="shared" si="22"/>
        <v>-18.37</v>
      </c>
      <c r="X61" s="57">
        <f t="shared" si="23"/>
        <v>-18.37</v>
      </c>
      <c r="Y61" s="57">
        <f t="shared" si="24"/>
        <v>-12.55</v>
      </c>
      <c r="Z61" s="57">
        <v>-0.21</v>
      </c>
      <c r="AA61" s="57">
        <v>-12.34</v>
      </c>
      <c r="AB61" s="57">
        <f t="shared" si="25"/>
        <v>-5.82</v>
      </c>
      <c r="AC61" s="57">
        <v>-5.15</v>
      </c>
      <c r="AD61" s="57">
        <v>-0.67</v>
      </c>
      <c r="AE61" s="57"/>
      <c r="AF61" s="57"/>
      <c r="AG61" s="57"/>
    </row>
    <row r="62" spans="1:33" s="1" customFormat="1" ht="20.100000000000001" customHeight="1">
      <c r="A62" s="114" t="s">
        <v>95</v>
      </c>
      <c r="B62" s="21" t="s">
        <v>24</v>
      </c>
      <c r="C62" s="22">
        <f>G62+H62+I62+L62+R62+S62+W62+V62</f>
        <v>487.2</v>
      </c>
      <c r="D62" s="30"/>
      <c r="E62" s="35">
        <f>SUM(E63:E65)</f>
        <v>30.3</v>
      </c>
      <c r="F62" s="35">
        <f t="shared" ref="F62:G62" si="45">SUM(F63:F65)</f>
        <v>5.4</v>
      </c>
      <c r="G62" s="35">
        <f t="shared" si="45"/>
        <v>35.700000000000003</v>
      </c>
      <c r="H62" s="30"/>
      <c r="I62" s="39">
        <f t="shared" si="21"/>
        <v>0</v>
      </c>
      <c r="J62" s="48"/>
      <c r="K62" s="48"/>
      <c r="L62" s="47">
        <f t="shared" si="37"/>
        <v>196</v>
      </c>
      <c r="M62" s="42">
        <f>SUM(M63:M65)</f>
        <v>140</v>
      </c>
      <c r="N62" s="42">
        <f>SUM(N63:N65)</f>
        <v>30</v>
      </c>
      <c r="O62" s="42">
        <f>SUM(O63:O65)</f>
        <v>26</v>
      </c>
      <c r="P62" s="30"/>
      <c r="Q62" s="30"/>
      <c r="R62" s="48"/>
      <c r="S62" s="54">
        <f>SUM(S63:S65)</f>
        <v>270</v>
      </c>
      <c r="T62" s="54"/>
      <c r="U62" s="54"/>
      <c r="V62" s="54"/>
      <c r="W62" s="55">
        <f t="shared" si="22"/>
        <v>-14.5</v>
      </c>
      <c r="X62" s="52">
        <f t="shared" si="23"/>
        <v>-150.5</v>
      </c>
      <c r="Y62" s="52">
        <f t="shared" si="24"/>
        <v>-8.34</v>
      </c>
      <c r="Z62" s="52">
        <f t="shared" ref="Z62:AD62" si="46">SUM(Z63:Z65)</f>
        <v>-8.34</v>
      </c>
      <c r="AA62" s="52">
        <f t="shared" si="46"/>
        <v>0</v>
      </c>
      <c r="AB62" s="52">
        <f t="shared" si="25"/>
        <v>-142.16</v>
      </c>
      <c r="AC62" s="52">
        <f t="shared" si="46"/>
        <v>-139.06</v>
      </c>
      <c r="AD62" s="52">
        <f t="shared" si="46"/>
        <v>-3.1</v>
      </c>
      <c r="AE62" s="52">
        <f t="shared" ref="AE62:AE63" si="47">SUM(AF62:AG62)</f>
        <v>136</v>
      </c>
      <c r="AF62" s="52">
        <v>63</v>
      </c>
      <c r="AG62" s="52">
        <v>73</v>
      </c>
    </row>
    <row r="63" spans="1:33" s="2" customFormat="1" ht="20.100000000000001" customHeight="1">
      <c r="A63" s="115"/>
      <c r="B63" s="28" t="s">
        <v>36</v>
      </c>
      <c r="C63" s="29">
        <f>G63+H63+I63+L63+R63+S63+W63+V63</f>
        <v>567.41999999999996</v>
      </c>
      <c r="D63" s="28"/>
      <c r="E63" s="34">
        <v>30.3</v>
      </c>
      <c r="F63" s="33">
        <v>5.4</v>
      </c>
      <c r="G63" s="31">
        <f>SUM(D63:F63)</f>
        <v>35.700000000000003</v>
      </c>
      <c r="H63" s="28"/>
      <c r="I63" s="39">
        <f t="shared" si="21"/>
        <v>0</v>
      </c>
      <c r="J63" s="43"/>
      <c r="K63" s="43"/>
      <c r="L63" s="45">
        <f t="shared" si="37"/>
        <v>146</v>
      </c>
      <c r="M63" s="45">
        <v>100</v>
      </c>
      <c r="N63" s="45">
        <v>30</v>
      </c>
      <c r="O63" s="45">
        <v>16</v>
      </c>
      <c r="P63" s="28"/>
      <c r="Q63" s="28"/>
      <c r="R63" s="43"/>
      <c r="S63" s="58">
        <v>270</v>
      </c>
      <c r="T63" s="54"/>
      <c r="U63" s="54"/>
      <c r="V63" s="54"/>
      <c r="W63" s="56">
        <f t="shared" si="22"/>
        <v>115.72</v>
      </c>
      <c r="X63" s="57">
        <f t="shared" si="23"/>
        <v>-20.28</v>
      </c>
      <c r="Y63" s="57">
        <f t="shared" si="24"/>
        <v>-5.51</v>
      </c>
      <c r="Z63" s="57">
        <v>-5.51</v>
      </c>
      <c r="AA63" s="57">
        <v>0</v>
      </c>
      <c r="AB63" s="57">
        <f t="shared" si="25"/>
        <v>-14.77</v>
      </c>
      <c r="AC63" s="57">
        <v>-14.01</v>
      </c>
      <c r="AD63" s="57">
        <v>-0.76</v>
      </c>
      <c r="AE63" s="57">
        <f t="shared" si="47"/>
        <v>136</v>
      </c>
      <c r="AF63" s="57">
        <v>63</v>
      </c>
      <c r="AG63" s="57">
        <v>73</v>
      </c>
    </row>
    <row r="64" spans="1:33" s="2" customFormat="1" ht="20.100000000000001" customHeight="1">
      <c r="A64" s="115"/>
      <c r="B64" s="28" t="s">
        <v>96</v>
      </c>
      <c r="C64" s="29">
        <f>G64+H64+I64+L64+R64+S64+W64+V64</f>
        <v>7.4600000000000009</v>
      </c>
      <c r="D64" s="28"/>
      <c r="E64" s="28"/>
      <c r="F64" s="28"/>
      <c r="G64" s="28"/>
      <c r="H64" s="28"/>
      <c r="I64" s="39">
        <f t="shared" si="21"/>
        <v>0</v>
      </c>
      <c r="J64" s="43"/>
      <c r="K64" s="43"/>
      <c r="L64" s="45">
        <f t="shared" si="37"/>
        <v>25</v>
      </c>
      <c r="M64" s="45">
        <v>20</v>
      </c>
      <c r="N64" s="45"/>
      <c r="O64" s="45">
        <v>5</v>
      </c>
      <c r="P64" s="28"/>
      <c r="Q64" s="28"/>
      <c r="R64" s="43"/>
      <c r="S64" s="54"/>
      <c r="T64" s="54"/>
      <c r="U64" s="54"/>
      <c r="V64" s="54"/>
      <c r="W64" s="56">
        <f t="shared" si="22"/>
        <v>-17.54</v>
      </c>
      <c r="X64" s="57">
        <f t="shared" si="23"/>
        <v>-17.54</v>
      </c>
      <c r="Y64" s="57">
        <f t="shared" si="24"/>
        <v>-2.1</v>
      </c>
      <c r="Z64" s="57">
        <v>-2.1</v>
      </c>
      <c r="AA64" s="57">
        <v>0</v>
      </c>
      <c r="AB64" s="57">
        <f t="shared" si="25"/>
        <v>-15.44</v>
      </c>
      <c r="AC64" s="57">
        <v>-13.29</v>
      </c>
      <c r="AD64" s="57">
        <v>-2.15</v>
      </c>
      <c r="AE64" s="57"/>
      <c r="AF64" s="57"/>
      <c r="AG64" s="57"/>
    </row>
    <row r="65" spans="1:33" s="2" customFormat="1" ht="20.100000000000001" customHeight="1">
      <c r="A65" s="115"/>
      <c r="B65" s="28" t="s">
        <v>97</v>
      </c>
      <c r="C65" s="29">
        <f>G65+H65+I65+L65+R65+S65+W65+V65</f>
        <v>-87.68</v>
      </c>
      <c r="D65" s="28"/>
      <c r="E65" s="28"/>
      <c r="F65" s="28"/>
      <c r="G65" s="28"/>
      <c r="H65" s="28"/>
      <c r="I65" s="39">
        <f t="shared" si="21"/>
        <v>0</v>
      </c>
      <c r="J65" s="43"/>
      <c r="K65" s="43"/>
      <c r="L65" s="45">
        <f t="shared" si="37"/>
        <v>25</v>
      </c>
      <c r="M65" s="45">
        <v>20</v>
      </c>
      <c r="N65" s="45"/>
      <c r="O65" s="45">
        <v>5</v>
      </c>
      <c r="P65" s="28"/>
      <c r="Q65" s="28"/>
      <c r="R65" s="43"/>
      <c r="S65" s="54"/>
      <c r="T65" s="54"/>
      <c r="U65" s="54"/>
      <c r="V65" s="54"/>
      <c r="W65" s="56">
        <f t="shared" si="22"/>
        <v>-112.68</v>
      </c>
      <c r="X65" s="57">
        <f t="shared" si="23"/>
        <v>-112.68</v>
      </c>
      <c r="Y65" s="57">
        <f t="shared" si="24"/>
        <v>-0.73</v>
      </c>
      <c r="Z65" s="57">
        <v>-0.73</v>
      </c>
      <c r="AA65" s="57">
        <v>0</v>
      </c>
      <c r="AB65" s="57">
        <f t="shared" si="25"/>
        <v>-111.95</v>
      </c>
      <c r="AC65" s="57">
        <v>-111.76</v>
      </c>
      <c r="AD65" s="57">
        <v>-0.19</v>
      </c>
      <c r="AE65" s="57"/>
      <c r="AF65" s="57"/>
      <c r="AG65" s="57"/>
    </row>
    <row r="66" spans="1:33" s="1" customFormat="1" ht="20.100000000000001" customHeight="1">
      <c r="A66" s="114" t="s">
        <v>98</v>
      </c>
      <c r="B66" s="21" t="s">
        <v>24</v>
      </c>
      <c r="C66" s="22">
        <f t="shared" ref="C66:C84" si="48">G66+H66+I66+L66+R66+S66+W66+V66</f>
        <v>3257.42</v>
      </c>
      <c r="D66" s="30">
        <f>SUM(D67:D72)</f>
        <v>24.97</v>
      </c>
      <c r="E66" s="30">
        <f t="shared" ref="E66:H66" si="49">SUM(E67:E72)</f>
        <v>132.58000000000001</v>
      </c>
      <c r="F66" s="30">
        <f t="shared" si="49"/>
        <v>23.56</v>
      </c>
      <c r="G66" s="30">
        <f t="shared" si="49"/>
        <v>181.11</v>
      </c>
      <c r="H66" s="30">
        <f t="shared" si="49"/>
        <v>750</v>
      </c>
      <c r="I66" s="42">
        <f t="shared" si="21"/>
        <v>1250</v>
      </c>
      <c r="J66" s="42">
        <f t="shared" ref="J66:M66" si="50">SUM(J67:J72)</f>
        <v>1200</v>
      </c>
      <c r="K66" s="42">
        <f t="shared" si="50"/>
        <v>50</v>
      </c>
      <c r="L66" s="47">
        <f t="shared" si="37"/>
        <v>337</v>
      </c>
      <c r="M66" s="42">
        <f t="shared" si="50"/>
        <v>180</v>
      </c>
      <c r="N66" s="42">
        <v>100</v>
      </c>
      <c r="O66" s="42">
        <f>SUM(O67:O72)</f>
        <v>57</v>
      </c>
      <c r="P66" s="30"/>
      <c r="Q66" s="30"/>
      <c r="R66" s="53">
        <f>SUM(R67:R72)</f>
        <v>100</v>
      </c>
      <c r="S66" s="53">
        <f>SUM(S67:S72)</f>
        <v>530</v>
      </c>
      <c r="T66" s="54"/>
      <c r="U66" s="54"/>
      <c r="V66" s="54"/>
      <c r="W66" s="55">
        <f t="shared" si="22"/>
        <v>109.31</v>
      </c>
      <c r="X66" s="52">
        <f t="shared" si="23"/>
        <v>-84.69</v>
      </c>
      <c r="Y66" s="52">
        <f t="shared" si="24"/>
        <v>-36.849999999999994</v>
      </c>
      <c r="Z66" s="52">
        <f>SUM(Z67:Z72)</f>
        <v>-5.0399999999999991</v>
      </c>
      <c r="AA66" s="52">
        <f>SUM(AA67:AA72)</f>
        <v>-31.81</v>
      </c>
      <c r="AB66" s="52">
        <f t="shared" si="25"/>
        <v>-47.839999999999996</v>
      </c>
      <c r="AC66" s="52">
        <f>SUM(AC67:AC72)</f>
        <v>-47.489999999999995</v>
      </c>
      <c r="AD66" s="52">
        <f>SUM(AD67:AD72)</f>
        <v>-0.35000000000000003</v>
      </c>
      <c r="AE66" s="52">
        <f t="shared" ref="AE66:AE67" si="51">SUM(AF66:AG66)</f>
        <v>194</v>
      </c>
      <c r="AF66" s="52">
        <v>92</v>
      </c>
      <c r="AG66" s="52">
        <v>102</v>
      </c>
    </row>
    <row r="67" spans="1:33" s="2" customFormat="1" ht="39.75" customHeight="1">
      <c r="A67" s="114"/>
      <c r="B67" s="107" t="s">
        <v>36</v>
      </c>
      <c r="C67" s="29">
        <f t="shared" si="48"/>
        <v>1898.6200000000001</v>
      </c>
      <c r="D67" s="105">
        <v>24.97</v>
      </c>
      <c r="E67" s="108">
        <v>132.58000000000001</v>
      </c>
      <c r="F67" s="110">
        <v>23.56</v>
      </c>
      <c r="G67" s="105">
        <f t="shared" ref="G67" si="52">SUM(D67:F67)</f>
        <v>181.11</v>
      </c>
      <c r="H67" s="105">
        <v>750</v>
      </c>
      <c r="I67" s="92">
        <f t="shared" si="21"/>
        <v>0</v>
      </c>
      <c r="J67" s="104"/>
      <c r="K67" s="104"/>
      <c r="L67" s="103">
        <f t="shared" si="37"/>
        <v>227</v>
      </c>
      <c r="M67" s="103">
        <v>100</v>
      </c>
      <c r="N67" s="103">
        <v>100</v>
      </c>
      <c r="O67" s="103">
        <v>27</v>
      </c>
      <c r="P67" s="46" t="s">
        <v>99</v>
      </c>
      <c r="Q67" s="46" t="s">
        <v>100</v>
      </c>
      <c r="R67" s="60">
        <v>50</v>
      </c>
      <c r="S67" s="98">
        <v>530</v>
      </c>
      <c r="T67" s="54"/>
      <c r="U67" s="54"/>
      <c r="V67" s="54"/>
      <c r="W67" s="56">
        <f t="shared" si="22"/>
        <v>160.51</v>
      </c>
      <c r="X67" s="57">
        <f t="shared" si="23"/>
        <v>-33.49</v>
      </c>
      <c r="Y67" s="57">
        <f t="shared" si="24"/>
        <v>-33.49</v>
      </c>
      <c r="Z67" s="57">
        <v>-1.68</v>
      </c>
      <c r="AA67" s="57">
        <v>-31.81</v>
      </c>
      <c r="AB67" s="57">
        <f t="shared" si="25"/>
        <v>0</v>
      </c>
      <c r="AC67" s="57">
        <v>0</v>
      </c>
      <c r="AD67" s="57">
        <v>0</v>
      </c>
      <c r="AE67" s="57">
        <f t="shared" si="51"/>
        <v>194</v>
      </c>
      <c r="AF67" s="57">
        <v>92</v>
      </c>
      <c r="AG67" s="57">
        <v>102</v>
      </c>
    </row>
    <row r="68" spans="1:33" s="2" customFormat="1" ht="51" customHeight="1">
      <c r="A68" s="114"/>
      <c r="B68" s="107"/>
      <c r="C68" s="29">
        <f t="shared" si="48"/>
        <v>50</v>
      </c>
      <c r="D68" s="106"/>
      <c r="E68" s="109"/>
      <c r="F68" s="111"/>
      <c r="G68" s="106"/>
      <c r="H68" s="106"/>
      <c r="I68" s="92"/>
      <c r="J68" s="104"/>
      <c r="K68" s="104"/>
      <c r="L68" s="103"/>
      <c r="M68" s="103"/>
      <c r="N68" s="103"/>
      <c r="O68" s="103"/>
      <c r="P68" s="46" t="s">
        <v>101</v>
      </c>
      <c r="Q68" s="46" t="s">
        <v>102</v>
      </c>
      <c r="R68" s="60">
        <v>50</v>
      </c>
      <c r="S68" s="98"/>
      <c r="T68" s="54"/>
      <c r="U68" s="54"/>
      <c r="V68" s="54"/>
      <c r="W68" s="56">
        <f t="shared" si="22"/>
        <v>0</v>
      </c>
      <c r="X68" s="57">
        <f t="shared" si="23"/>
        <v>0</v>
      </c>
      <c r="Y68" s="57">
        <f t="shared" si="24"/>
        <v>0</v>
      </c>
      <c r="Z68" s="57"/>
      <c r="AA68" s="57"/>
      <c r="AB68" s="57">
        <f t="shared" si="25"/>
        <v>0</v>
      </c>
      <c r="AC68" s="57"/>
      <c r="AD68" s="57"/>
      <c r="AE68" s="57"/>
      <c r="AF68" s="57"/>
      <c r="AG68" s="57"/>
    </row>
    <row r="69" spans="1:33" s="2" customFormat="1" ht="20.100000000000001" customHeight="1">
      <c r="A69" s="114"/>
      <c r="B69" s="28" t="s">
        <v>103</v>
      </c>
      <c r="C69" s="29">
        <f t="shared" si="48"/>
        <v>1245.6199999999999</v>
      </c>
      <c r="D69" s="28"/>
      <c r="E69" s="28"/>
      <c r="F69" s="28"/>
      <c r="G69" s="28"/>
      <c r="H69" s="28"/>
      <c r="I69" s="45">
        <f t="shared" ref="I69:I124" si="53">J69+K69</f>
        <v>1225</v>
      </c>
      <c r="J69" s="45">
        <v>1200</v>
      </c>
      <c r="K69" s="45">
        <v>25</v>
      </c>
      <c r="L69" s="45">
        <f t="shared" ref="L69:L124" si="54">M69+O69+N69</f>
        <v>25</v>
      </c>
      <c r="M69" s="45">
        <v>20</v>
      </c>
      <c r="N69" s="45"/>
      <c r="O69" s="45">
        <v>5</v>
      </c>
      <c r="P69" s="28"/>
      <c r="Q69" s="28"/>
      <c r="R69" s="43"/>
      <c r="S69" s="54"/>
      <c r="T69" s="54"/>
      <c r="U69" s="54"/>
      <c r="V69" s="54"/>
      <c r="W69" s="56">
        <f t="shared" si="22"/>
        <v>-4.38</v>
      </c>
      <c r="X69" s="57">
        <f t="shared" si="23"/>
        <v>-4.38</v>
      </c>
      <c r="Y69" s="57">
        <f t="shared" si="24"/>
        <v>-2.42</v>
      </c>
      <c r="Z69" s="57">
        <v>-2.42</v>
      </c>
      <c r="AA69" s="57">
        <v>0</v>
      </c>
      <c r="AB69" s="57">
        <f t="shared" si="25"/>
        <v>-1.96</v>
      </c>
      <c r="AC69" s="57">
        <v>-1.96</v>
      </c>
      <c r="AD69" s="57">
        <v>0</v>
      </c>
      <c r="AE69" s="57"/>
      <c r="AF69" s="57"/>
      <c r="AG69" s="57"/>
    </row>
    <row r="70" spans="1:33" s="2" customFormat="1" ht="20.100000000000001" customHeight="1">
      <c r="A70" s="114"/>
      <c r="B70" s="28" t="s">
        <v>104</v>
      </c>
      <c r="C70" s="29">
        <f t="shared" si="48"/>
        <v>9.6300000000000008</v>
      </c>
      <c r="D70" s="28"/>
      <c r="E70" s="28"/>
      <c r="F70" s="28"/>
      <c r="G70" s="28"/>
      <c r="H70" s="28"/>
      <c r="I70" s="45">
        <f t="shared" si="53"/>
        <v>0</v>
      </c>
      <c r="J70" s="45"/>
      <c r="K70" s="45"/>
      <c r="L70" s="45">
        <f t="shared" si="54"/>
        <v>25</v>
      </c>
      <c r="M70" s="45">
        <v>20</v>
      </c>
      <c r="N70" s="45"/>
      <c r="O70" s="45">
        <v>5</v>
      </c>
      <c r="P70" s="28"/>
      <c r="Q70" s="28"/>
      <c r="R70" s="43"/>
      <c r="S70" s="54"/>
      <c r="T70" s="54"/>
      <c r="U70" s="54"/>
      <c r="V70" s="54"/>
      <c r="W70" s="56">
        <f t="shared" si="22"/>
        <v>-15.37</v>
      </c>
      <c r="X70" s="57">
        <f t="shared" si="23"/>
        <v>-15.37</v>
      </c>
      <c r="Y70" s="57">
        <f t="shared" si="24"/>
        <v>-0.31</v>
      </c>
      <c r="Z70" s="57">
        <v>-0.31</v>
      </c>
      <c r="AA70" s="57">
        <v>0</v>
      </c>
      <c r="AB70" s="57">
        <f t="shared" si="25"/>
        <v>-15.059999999999999</v>
      </c>
      <c r="AC70" s="57">
        <v>-15.04</v>
      </c>
      <c r="AD70" s="57">
        <v>-0.02</v>
      </c>
      <c r="AE70" s="57"/>
      <c r="AF70" s="57"/>
      <c r="AG70" s="57"/>
    </row>
    <row r="71" spans="1:33" s="2" customFormat="1" ht="20.100000000000001" customHeight="1">
      <c r="A71" s="114"/>
      <c r="B71" s="28" t="s">
        <v>105</v>
      </c>
      <c r="C71" s="29">
        <f t="shared" si="48"/>
        <v>49.31</v>
      </c>
      <c r="D71" s="28"/>
      <c r="E71" s="28"/>
      <c r="F71" s="28"/>
      <c r="G71" s="28"/>
      <c r="H71" s="28"/>
      <c r="I71" s="45">
        <f t="shared" si="53"/>
        <v>25</v>
      </c>
      <c r="J71" s="45"/>
      <c r="K71" s="45">
        <v>25</v>
      </c>
      <c r="L71" s="45">
        <f t="shared" si="54"/>
        <v>25</v>
      </c>
      <c r="M71" s="45">
        <v>20</v>
      </c>
      <c r="N71" s="45"/>
      <c r="O71" s="45">
        <v>5</v>
      </c>
      <c r="P71" s="28"/>
      <c r="Q71" s="28"/>
      <c r="R71" s="43"/>
      <c r="S71" s="54"/>
      <c r="T71" s="54"/>
      <c r="U71" s="54"/>
      <c r="V71" s="54"/>
      <c r="W71" s="56">
        <f t="shared" si="22"/>
        <v>-0.69</v>
      </c>
      <c r="X71" s="57">
        <f t="shared" si="23"/>
        <v>-0.69</v>
      </c>
      <c r="Y71" s="57">
        <f t="shared" si="24"/>
        <v>-0.63</v>
      </c>
      <c r="Z71" s="57">
        <v>-0.63</v>
      </c>
      <c r="AA71" s="57">
        <v>0</v>
      </c>
      <c r="AB71" s="57">
        <f t="shared" si="25"/>
        <v>-0.06</v>
      </c>
      <c r="AC71" s="57">
        <v>0</v>
      </c>
      <c r="AD71" s="57">
        <v>-0.06</v>
      </c>
      <c r="AE71" s="57"/>
      <c r="AF71" s="57"/>
      <c r="AG71" s="57"/>
    </row>
    <row r="72" spans="1:33" s="2" customFormat="1" ht="20.100000000000001" customHeight="1">
      <c r="A72" s="114"/>
      <c r="B72" s="28" t="s">
        <v>106</v>
      </c>
      <c r="C72" s="29">
        <f t="shared" si="48"/>
        <v>4.240000000000002</v>
      </c>
      <c r="D72" s="28"/>
      <c r="E72" s="28"/>
      <c r="F72" s="28"/>
      <c r="G72" s="28"/>
      <c r="H72" s="28"/>
      <c r="I72" s="45">
        <f t="shared" si="53"/>
        <v>0</v>
      </c>
      <c r="J72" s="45"/>
      <c r="K72" s="45"/>
      <c r="L72" s="45">
        <f t="shared" si="54"/>
        <v>35</v>
      </c>
      <c r="M72" s="45">
        <v>20</v>
      </c>
      <c r="N72" s="45"/>
      <c r="O72" s="45">
        <v>15</v>
      </c>
      <c r="P72" s="28"/>
      <c r="Q72" s="28"/>
      <c r="R72" s="43"/>
      <c r="S72" s="54"/>
      <c r="T72" s="54"/>
      <c r="U72" s="54"/>
      <c r="V72" s="54"/>
      <c r="W72" s="56">
        <f t="shared" si="22"/>
        <v>-30.759999999999998</v>
      </c>
      <c r="X72" s="57">
        <f t="shared" si="23"/>
        <v>-30.759999999999998</v>
      </c>
      <c r="Y72" s="57">
        <f t="shared" si="24"/>
        <v>0</v>
      </c>
      <c r="Z72" s="57">
        <v>0</v>
      </c>
      <c r="AA72" s="57">
        <v>0</v>
      </c>
      <c r="AB72" s="57">
        <f t="shared" si="25"/>
        <v>-30.759999999999998</v>
      </c>
      <c r="AC72" s="57">
        <v>-30.49</v>
      </c>
      <c r="AD72" s="57">
        <v>-0.27</v>
      </c>
      <c r="AE72" s="57"/>
      <c r="AF72" s="57"/>
      <c r="AG72" s="57"/>
    </row>
    <row r="73" spans="1:33" s="1" customFormat="1" ht="20.100000000000001" customHeight="1">
      <c r="A73" s="114" t="s">
        <v>107</v>
      </c>
      <c r="B73" s="21" t="s">
        <v>24</v>
      </c>
      <c r="C73" s="22">
        <f t="shared" si="48"/>
        <v>9479.94</v>
      </c>
      <c r="D73" s="30">
        <f>SUM(D74:D83)</f>
        <v>229.84</v>
      </c>
      <c r="E73" s="30">
        <f t="shared" ref="E73:H73" si="55">SUM(E74:E83)</f>
        <v>951.9</v>
      </c>
      <c r="F73" s="30">
        <f t="shared" si="55"/>
        <v>-51.33</v>
      </c>
      <c r="G73" s="30">
        <f t="shared" si="55"/>
        <v>1130.4100000000001</v>
      </c>
      <c r="H73" s="30">
        <f t="shared" si="55"/>
        <v>750</v>
      </c>
      <c r="I73" s="42">
        <f t="shared" si="53"/>
        <v>7375</v>
      </c>
      <c r="J73" s="42">
        <f t="shared" ref="J73:O73" si="56">SUM(J74:J83)</f>
        <v>7200</v>
      </c>
      <c r="K73" s="42">
        <f t="shared" si="56"/>
        <v>175</v>
      </c>
      <c r="L73" s="47">
        <f t="shared" si="54"/>
        <v>435</v>
      </c>
      <c r="M73" s="42">
        <f t="shared" si="56"/>
        <v>280</v>
      </c>
      <c r="N73" s="42">
        <f t="shared" si="56"/>
        <v>50</v>
      </c>
      <c r="O73" s="42">
        <f t="shared" si="56"/>
        <v>105</v>
      </c>
      <c r="P73" s="30"/>
      <c r="Q73" s="30"/>
      <c r="R73" s="53">
        <f>SUM(R74:R83)</f>
        <v>50</v>
      </c>
      <c r="S73" s="53">
        <f>SUM(S74:S83)</f>
        <v>408</v>
      </c>
      <c r="T73" s="54"/>
      <c r="U73" s="54"/>
      <c r="V73" s="54"/>
      <c r="W73" s="55">
        <f t="shared" si="22"/>
        <v>-668.47</v>
      </c>
      <c r="X73" s="52">
        <f t="shared" si="23"/>
        <v>-909.47</v>
      </c>
      <c r="Y73" s="52">
        <f t="shared" si="24"/>
        <v>-386.43</v>
      </c>
      <c r="Z73" s="52">
        <f>SUM(Z74:Z83)</f>
        <v>-279.75</v>
      </c>
      <c r="AA73" s="52">
        <f>SUM(AA74:AA83)</f>
        <v>-106.67999999999999</v>
      </c>
      <c r="AB73" s="52">
        <f t="shared" si="25"/>
        <v>-523.04</v>
      </c>
      <c r="AC73" s="52">
        <f>SUM(AC74:AC83)</f>
        <v>-302.21999999999997</v>
      </c>
      <c r="AD73" s="52">
        <f>SUM(AD74:AD83)</f>
        <v>-220.81999999999996</v>
      </c>
      <c r="AE73" s="52">
        <f t="shared" ref="AE73:AE74" si="57">SUM(AF73:AG73)</f>
        <v>241</v>
      </c>
      <c r="AF73" s="52">
        <v>117</v>
      </c>
      <c r="AG73" s="52">
        <v>124</v>
      </c>
    </row>
    <row r="74" spans="1:33" s="2" customFormat="1" ht="38.1" customHeight="1">
      <c r="A74" s="114"/>
      <c r="B74" s="28" t="s">
        <v>36</v>
      </c>
      <c r="C74" s="29">
        <f t="shared" si="48"/>
        <v>5080.5</v>
      </c>
      <c r="D74" s="31">
        <v>229.84</v>
      </c>
      <c r="E74" s="34">
        <v>951.9</v>
      </c>
      <c r="F74" s="33">
        <v>-51.33</v>
      </c>
      <c r="G74" s="31">
        <f>SUM(D74:F74)</f>
        <v>1130.4100000000001</v>
      </c>
      <c r="H74" s="31">
        <v>750</v>
      </c>
      <c r="I74" s="45">
        <f t="shared" si="53"/>
        <v>2450</v>
      </c>
      <c r="J74" s="45">
        <v>2400</v>
      </c>
      <c r="K74" s="45">
        <v>50</v>
      </c>
      <c r="L74" s="45">
        <f t="shared" si="54"/>
        <v>177</v>
      </c>
      <c r="M74" s="45">
        <v>100</v>
      </c>
      <c r="N74" s="45">
        <v>50</v>
      </c>
      <c r="O74" s="45">
        <v>27</v>
      </c>
      <c r="P74" s="46" t="s">
        <v>108</v>
      </c>
      <c r="Q74" s="46" t="s">
        <v>109</v>
      </c>
      <c r="R74" s="60">
        <v>50</v>
      </c>
      <c r="S74" s="58">
        <v>408</v>
      </c>
      <c r="T74" s="54"/>
      <c r="U74" s="54"/>
      <c r="V74" s="54"/>
      <c r="W74" s="56">
        <f t="shared" si="22"/>
        <v>115.09</v>
      </c>
      <c r="X74" s="57">
        <f t="shared" si="23"/>
        <v>-125.91</v>
      </c>
      <c r="Y74" s="57">
        <f t="shared" si="24"/>
        <v>-50.78</v>
      </c>
      <c r="Z74" s="57">
        <v>-32.61</v>
      </c>
      <c r="AA74" s="57">
        <v>-18.170000000000002</v>
      </c>
      <c r="AB74" s="57">
        <f t="shared" si="25"/>
        <v>-75.13</v>
      </c>
      <c r="AC74" s="57">
        <v>-73.75</v>
      </c>
      <c r="AD74" s="57">
        <v>-1.38</v>
      </c>
      <c r="AE74" s="57">
        <f t="shared" si="57"/>
        <v>241</v>
      </c>
      <c r="AF74" s="57">
        <v>117</v>
      </c>
      <c r="AG74" s="57">
        <v>124</v>
      </c>
    </row>
    <row r="75" spans="1:33" s="2" customFormat="1" ht="20.100000000000001" customHeight="1">
      <c r="A75" s="114"/>
      <c r="B75" s="28" t="s">
        <v>110</v>
      </c>
      <c r="C75" s="29">
        <f t="shared" si="48"/>
        <v>-101.99000000000001</v>
      </c>
      <c r="D75" s="28"/>
      <c r="E75" s="28"/>
      <c r="F75" s="28"/>
      <c r="G75" s="28"/>
      <c r="H75" s="28"/>
      <c r="I75" s="45">
        <f t="shared" si="53"/>
        <v>0</v>
      </c>
      <c r="J75" s="45"/>
      <c r="K75" s="45"/>
      <c r="L75" s="45">
        <f t="shared" si="54"/>
        <v>25</v>
      </c>
      <c r="M75" s="45">
        <v>20</v>
      </c>
      <c r="N75" s="45"/>
      <c r="O75" s="45">
        <v>5</v>
      </c>
      <c r="P75" s="28"/>
      <c r="Q75" s="28"/>
      <c r="R75" s="43"/>
      <c r="S75" s="54"/>
      <c r="T75" s="54"/>
      <c r="U75" s="54"/>
      <c r="V75" s="54"/>
      <c r="W75" s="56">
        <f t="shared" si="22"/>
        <v>-126.99000000000001</v>
      </c>
      <c r="X75" s="57">
        <f t="shared" si="23"/>
        <v>-126.99000000000001</v>
      </c>
      <c r="Y75" s="57">
        <f t="shared" si="24"/>
        <v>-101.14</v>
      </c>
      <c r="Z75" s="57">
        <v>-96.09</v>
      </c>
      <c r="AA75" s="57">
        <v>-5.05</v>
      </c>
      <c r="AB75" s="57">
        <f t="shared" si="25"/>
        <v>-25.85</v>
      </c>
      <c r="AC75" s="57">
        <v>-25.85</v>
      </c>
      <c r="AD75" s="57">
        <v>0</v>
      </c>
      <c r="AE75" s="57"/>
      <c r="AF75" s="57"/>
      <c r="AG75" s="57"/>
    </row>
    <row r="76" spans="1:33" s="2" customFormat="1" ht="20.100000000000001" customHeight="1">
      <c r="A76" s="114"/>
      <c r="B76" s="28" t="s">
        <v>111</v>
      </c>
      <c r="C76" s="29">
        <f t="shared" si="48"/>
        <v>-40.980000000000004</v>
      </c>
      <c r="D76" s="28"/>
      <c r="E76" s="28"/>
      <c r="F76" s="28"/>
      <c r="G76" s="28"/>
      <c r="H76" s="28"/>
      <c r="I76" s="45">
        <f t="shared" si="53"/>
        <v>0</v>
      </c>
      <c r="J76" s="45"/>
      <c r="K76" s="45"/>
      <c r="L76" s="45">
        <f t="shared" si="54"/>
        <v>31</v>
      </c>
      <c r="M76" s="45">
        <v>20</v>
      </c>
      <c r="N76" s="45"/>
      <c r="O76" s="45">
        <v>11</v>
      </c>
      <c r="P76" s="28"/>
      <c r="Q76" s="28"/>
      <c r="R76" s="43"/>
      <c r="S76" s="54"/>
      <c r="T76" s="54"/>
      <c r="U76" s="54"/>
      <c r="V76" s="54"/>
      <c r="W76" s="56">
        <f t="shared" si="22"/>
        <v>-71.98</v>
      </c>
      <c r="X76" s="57">
        <f t="shared" si="23"/>
        <v>-71.98</v>
      </c>
      <c r="Y76" s="57">
        <f t="shared" si="24"/>
        <v>-64.09</v>
      </c>
      <c r="Z76" s="57">
        <v>-39.229999999999997</v>
      </c>
      <c r="AA76" s="57">
        <v>-24.86</v>
      </c>
      <c r="AB76" s="57">
        <f t="shared" si="25"/>
        <v>-7.89</v>
      </c>
      <c r="AC76" s="57">
        <v>-7.42</v>
      </c>
      <c r="AD76" s="57">
        <v>-0.47</v>
      </c>
      <c r="AE76" s="57"/>
      <c r="AF76" s="57"/>
      <c r="AG76" s="57"/>
    </row>
    <row r="77" spans="1:33" s="2" customFormat="1" ht="20.100000000000001" customHeight="1">
      <c r="A77" s="114"/>
      <c r="B77" s="28" t="s">
        <v>112</v>
      </c>
      <c r="C77" s="29">
        <f t="shared" si="48"/>
        <v>-20.22</v>
      </c>
      <c r="D77" s="28"/>
      <c r="E77" s="28"/>
      <c r="F77" s="28"/>
      <c r="G77" s="28"/>
      <c r="H77" s="28"/>
      <c r="I77" s="45">
        <f t="shared" si="53"/>
        <v>25</v>
      </c>
      <c r="J77" s="45"/>
      <c r="K77" s="45">
        <v>25</v>
      </c>
      <c r="L77" s="45">
        <f t="shared" si="54"/>
        <v>36</v>
      </c>
      <c r="M77" s="45">
        <v>20</v>
      </c>
      <c r="N77" s="45"/>
      <c r="O77" s="45">
        <v>16</v>
      </c>
      <c r="P77" s="28"/>
      <c r="Q77" s="28"/>
      <c r="R77" s="43"/>
      <c r="S77" s="54"/>
      <c r="T77" s="54"/>
      <c r="U77" s="54"/>
      <c r="V77" s="54"/>
      <c r="W77" s="56">
        <f t="shared" si="22"/>
        <v>-81.22</v>
      </c>
      <c r="X77" s="57">
        <f t="shared" si="23"/>
        <v>-81.22</v>
      </c>
      <c r="Y77" s="57">
        <f t="shared" si="24"/>
        <v>-41.989999999999995</v>
      </c>
      <c r="Z77" s="57">
        <v>-32.619999999999997</v>
      </c>
      <c r="AA77" s="57">
        <v>-9.3699999999999992</v>
      </c>
      <c r="AB77" s="57">
        <f t="shared" si="25"/>
        <v>-39.230000000000004</v>
      </c>
      <c r="AC77" s="57">
        <v>-39.14</v>
      </c>
      <c r="AD77" s="57">
        <v>-0.09</v>
      </c>
      <c r="AE77" s="57"/>
      <c r="AF77" s="57"/>
      <c r="AG77" s="57"/>
    </row>
    <row r="78" spans="1:33" s="2" customFormat="1" ht="20.100000000000001" customHeight="1">
      <c r="A78" s="114"/>
      <c r="B78" s="28" t="s">
        <v>113</v>
      </c>
      <c r="C78" s="29">
        <f t="shared" si="48"/>
        <v>-86.7</v>
      </c>
      <c r="D78" s="28"/>
      <c r="E78" s="28"/>
      <c r="F78" s="28"/>
      <c r="G78" s="28"/>
      <c r="H78" s="28"/>
      <c r="I78" s="45">
        <f t="shared" si="53"/>
        <v>0</v>
      </c>
      <c r="J78" s="45"/>
      <c r="K78" s="45"/>
      <c r="L78" s="45">
        <f t="shared" si="54"/>
        <v>25</v>
      </c>
      <c r="M78" s="45">
        <v>20</v>
      </c>
      <c r="N78" s="45"/>
      <c r="O78" s="45">
        <v>5</v>
      </c>
      <c r="P78" s="28"/>
      <c r="Q78" s="28"/>
      <c r="R78" s="43"/>
      <c r="S78" s="54"/>
      <c r="T78" s="54"/>
      <c r="U78" s="54"/>
      <c r="V78" s="54"/>
      <c r="W78" s="56">
        <f t="shared" si="22"/>
        <v>-111.7</v>
      </c>
      <c r="X78" s="57">
        <f t="shared" si="23"/>
        <v>-111.7</v>
      </c>
      <c r="Y78" s="57">
        <f t="shared" si="24"/>
        <v>-28.549999999999997</v>
      </c>
      <c r="Z78" s="57">
        <v>-26.22</v>
      </c>
      <c r="AA78" s="57">
        <v>-2.33</v>
      </c>
      <c r="AB78" s="57">
        <f t="shared" si="25"/>
        <v>-83.15</v>
      </c>
      <c r="AC78" s="57">
        <v>-32.24</v>
      </c>
      <c r="AD78" s="57">
        <v>-50.91</v>
      </c>
      <c r="AE78" s="57"/>
      <c r="AF78" s="57"/>
      <c r="AG78" s="57"/>
    </row>
    <row r="79" spans="1:33" s="2" customFormat="1" ht="20.100000000000001" customHeight="1">
      <c r="A79" s="114"/>
      <c r="B79" s="28" t="s">
        <v>114</v>
      </c>
      <c r="C79" s="29">
        <f t="shared" si="48"/>
        <v>1089.8499999999999</v>
      </c>
      <c r="D79" s="28"/>
      <c r="E79" s="28"/>
      <c r="F79" s="28"/>
      <c r="G79" s="28"/>
      <c r="H79" s="28"/>
      <c r="I79" s="45">
        <f t="shared" si="53"/>
        <v>1225</v>
      </c>
      <c r="J79" s="45">
        <v>1200</v>
      </c>
      <c r="K79" s="45">
        <v>25</v>
      </c>
      <c r="L79" s="45">
        <f t="shared" si="54"/>
        <v>25</v>
      </c>
      <c r="M79" s="45">
        <v>20</v>
      </c>
      <c r="N79" s="45"/>
      <c r="O79" s="45">
        <v>5</v>
      </c>
      <c r="P79" s="28"/>
      <c r="Q79" s="28"/>
      <c r="R79" s="43"/>
      <c r="S79" s="54"/>
      <c r="T79" s="54"/>
      <c r="U79" s="54"/>
      <c r="V79" s="54"/>
      <c r="W79" s="56">
        <f t="shared" si="22"/>
        <v>-160.15</v>
      </c>
      <c r="X79" s="57">
        <f t="shared" si="23"/>
        <v>-160.15</v>
      </c>
      <c r="Y79" s="57">
        <f t="shared" si="24"/>
        <v>-42.050000000000004</v>
      </c>
      <c r="Z79" s="57">
        <v>-38.6</v>
      </c>
      <c r="AA79" s="57">
        <v>-3.45</v>
      </c>
      <c r="AB79" s="57">
        <f t="shared" si="25"/>
        <v>-118.1</v>
      </c>
      <c r="AC79" s="57">
        <v>-45.53</v>
      </c>
      <c r="AD79" s="57">
        <v>-72.569999999999993</v>
      </c>
      <c r="AE79" s="57"/>
      <c r="AF79" s="57"/>
      <c r="AG79" s="57"/>
    </row>
    <row r="80" spans="1:33" s="2" customFormat="1" ht="20.100000000000001" customHeight="1">
      <c r="A80" s="114"/>
      <c r="B80" s="28" t="s">
        <v>115</v>
      </c>
      <c r="C80" s="29">
        <f t="shared" si="48"/>
        <v>1133.21</v>
      </c>
      <c r="D80" s="28"/>
      <c r="E80" s="28"/>
      <c r="F80" s="28"/>
      <c r="G80" s="28"/>
      <c r="H80" s="28"/>
      <c r="I80" s="45">
        <f t="shared" si="53"/>
        <v>1225</v>
      </c>
      <c r="J80" s="45">
        <v>1200</v>
      </c>
      <c r="K80" s="45">
        <v>25</v>
      </c>
      <c r="L80" s="45">
        <f t="shared" si="54"/>
        <v>30</v>
      </c>
      <c r="M80" s="45">
        <v>20</v>
      </c>
      <c r="N80" s="45"/>
      <c r="O80" s="45">
        <v>10</v>
      </c>
      <c r="P80" s="28"/>
      <c r="Q80" s="28"/>
      <c r="R80" s="43"/>
      <c r="S80" s="54"/>
      <c r="T80" s="54"/>
      <c r="U80" s="54"/>
      <c r="V80" s="54"/>
      <c r="W80" s="56">
        <f t="shared" si="22"/>
        <v>-121.78999999999999</v>
      </c>
      <c r="X80" s="57">
        <f t="shared" si="23"/>
        <v>-121.78999999999999</v>
      </c>
      <c r="Y80" s="57">
        <f t="shared" si="24"/>
        <v>-8.9700000000000006</v>
      </c>
      <c r="Z80" s="57">
        <v>-6.82</v>
      </c>
      <c r="AA80" s="57">
        <v>-2.15</v>
      </c>
      <c r="AB80" s="57">
        <f t="shared" si="25"/>
        <v>-112.82</v>
      </c>
      <c r="AC80" s="57">
        <v>-17.82</v>
      </c>
      <c r="AD80" s="57">
        <v>-95</v>
      </c>
      <c r="AE80" s="57"/>
      <c r="AF80" s="57"/>
      <c r="AG80" s="57"/>
    </row>
    <row r="81" spans="1:33" s="2" customFormat="1" ht="20.100000000000001" customHeight="1">
      <c r="A81" s="114"/>
      <c r="B81" s="28" t="s">
        <v>116</v>
      </c>
      <c r="C81" s="29">
        <f t="shared" si="48"/>
        <v>1191.49</v>
      </c>
      <c r="D81" s="28"/>
      <c r="E81" s="28"/>
      <c r="F81" s="28"/>
      <c r="G81" s="28"/>
      <c r="H81" s="28"/>
      <c r="I81" s="45">
        <f t="shared" si="53"/>
        <v>1225</v>
      </c>
      <c r="J81" s="45">
        <v>1200</v>
      </c>
      <c r="K81" s="45">
        <v>25</v>
      </c>
      <c r="L81" s="45">
        <f t="shared" si="54"/>
        <v>25</v>
      </c>
      <c r="M81" s="45">
        <v>20</v>
      </c>
      <c r="N81" s="45"/>
      <c r="O81" s="45">
        <v>5</v>
      </c>
      <c r="P81" s="28"/>
      <c r="Q81" s="28"/>
      <c r="R81" s="43"/>
      <c r="S81" s="54"/>
      <c r="T81" s="54"/>
      <c r="U81" s="54"/>
      <c r="V81" s="54"/>
      <c r="W81" s="56">
        <f t="shared" si="22"/>
        <v>-58.51</v>
      </c>
      <c r="X81" s="57">
        <f t="shared" si="23"/>
        <v>-58.51</v>
      </c>
      <c r="Y81" s="57">
        <f t="shared" si="24"/>
        <v>-24.229999999999997</v>
      </c>
      <c r="Z81" s="57">
        <v>-3.99</v>
      </c>
      <c r="AA81" s="57">
        <v>-20.239999999999998</v>
      </c>
      <c r="AB81" s="57">
        <f t="shared" si="25"/>
        <v>-34.28</v>
      </c>
      <c r="AC81" s="57">
        <v>-33.89</v>
      </c>
      <c r="AD81" s="57">
        <v>-0.39</v>
      </c>
      <c r="AE81" s="57"/>
      <c r="AF81" s="57"/>
      <c r="AG81" s="57"/>
    </row>
    <row r="82" spans="1:33" s="2" customFormat="1" ht="20.100000000000001" customHeight="1">
      <c r="A82" s="114"/>
      <c r="B82" s="28" t="s">
        <v>117</v>
      </c>
      <c r="C82" s="29">
        <f t="shared" si="48"/>
        <v>21.12</v>
      </c>
      <c r="D82" s="28"/>
      <c r="E82" s="28"/>
      <c r="F82" s="28"/>
      <c r="G82" s="28"/>
      <c r="H82" s="28"/>
      <c r="I82" s="45">
        <f t="shared" si="53"/>
        <v>0</v>
      </c>
      <c r="J82" s="45"/>
      <c r="K82" s="45"/>
      <c r="L82" s="45">
        <f t="shared" si="54"/>
        <v>25</v>
      </c>
      <c r="M82" s="45">
        <v>20</v>
      </c>
      <c r="N82" s="45"/>
      <c r="O82" s="45">
        <v>5</v>
      </c>
      <c r="P82" s="28"/>
      <c r="Q82" s="28"/>
      <c r="R82" s="43"/>
      <c r="S82" s="54"/>
      <c r="T82" s="54"/>
      <c r="U82" s="54"/>
      <c r="V82" s="54"/>
      <c r="W82" s="56">
        <f t="shared" si="22"/>
        <v>-3.88</v>
      </c>
      <c r="X82" s="57">
        <f t="shared" si="23"/>
        <v>-3.88</v>
      </c>
      <c r="Y82" s="57">
        <f t="shared" si="24"/>
        <v>-3.57</v>
      </c>
      <c r="Z82" s="57">
        <v>-3.57</v>
      </c>
      <c r="AA82" s="57">
        <v>0</v>
      </c>
      <c r="AB82" s="57">
        <f t="shared" si="25"/>
        <v>-0.31</v>
      </c>
      <c r="AC82" s="57">
        <v>-0.31</v>
      </c>
      <c r="AD82" s="57">
        <v>0</v>
      </c>
      <c r="AE82" s="57"/>
      <c r="AF82" s="57"/>
      <c r="AG82" s="57"/>
    </row>
    <row r="83" spans="1:33" s="2" customFormat="1" ht="20.100000000000001" customHeight="1">
      <c r="A83" s="114"/>
      <c r="B83" s="28" t="s">
        <v>118</v>
      </c>
      <c r="C83" s="29">
        <f t="shared" si="48"/>
        <v>1213.6600000000001</v>
      </c>
      <c r="D83" s="28"/>
      <c r="E83" s="28"/>
      <c r="F83" s="28"/>
      <c r="G83" s="28"/>
      <c r="H83" s="28"/>
      <c r="I83" s="45">
        <f t="shared" si="53"/>
        <v>1225</v>
      </c>
      <c r="J83" s="45">
        <v>1200</v>
      </c>
      <c r="K83" s="45">
        <v>25</v>
      </c>
      <c r="L83" s="45">
        <f t="shared" si="54"/>
        <v>36</v>
      </c>
      <c r="M83" s="45">
        <v>20</v>
      </c>
      <c r="N83" s="45"/>
      <c r="O83" s="45">
        <v>16</v>
      </c>
      <c r="P83" s="28"/>
      <c r="Q83" s="28"/>
      <c r="R83" s="43"/>
      <c r="S83" s="54"/>
      <c r="T83" s="54"/>
      <c r="U83" s="54"/>
      <c r="V83" s="54"/>
      <c r="W83" s="56">
        <f t="shared" si="22"/>
        <v>-47.34</v>
      </c>
      <c r="X83" s="57">
        <f t="shared" si="23"/>
        <v>-47.34</v>
      </c>
      <c r="Y83" s="57">
        <f t="shared" si="24"/>
        <v>-21.06</v>
      </c>
      <c r="Z83" s="57">
        <v>0</v>
      </c>
      <c r="AA83" s="57">
        <v>-21.06</v>
      </c>
      <c r="AB83" s="57">
        <f t="shared" si="25"/>
        <v>-26.28</v>
      </c>
      <c r="AC83" s="57">
        <v>-26.27</v>
      </c>
      <c r="AD83" s="57">
        <v>-0.01</v>
      </c>
      <c r="AE83" s="57"/>
      <c r="AF83" s="57"/>
      <c r="AG83" s="57"/>
    </row>
    <row r="84" spans="1:33" s="1" customFormat="1" ht="20.100000000000001" customHeight="1">
      <c r="A84" s="114" t="s">
        <v>119</v>
      </c>
      <c r="B84" s="21" t="s">
        <v>24</v>
      </c>
      <c r="C84" s="22">
        <f t="shared" si="48"/>
        <v>8311.9300000000021</v>
      </c>
      <c r="D84" s="30">
        <f>SUM(D85:D94)</f>
        <v>33.74</v>
      </c>
      <c r="E84" s="30">
        <f t="shared" ref="E84:G84" si="58">SUM(E85:E94)</f>
        <v>402.8</v>
      </c>
      <c r="F84" s="30">
        <f t="shared" si="58"/>
        <v>98.52</v>
      </c>
      <c r="G84" s="30">
        <f t="shared" si="58"/>
        <v>535.06000000000006</v>
      </c>
      <c r="H84" s="30"/>
      <c r="I84" s="42">
        <f t="shared" si="53"/>
        <v>6775</v>
      </c>
      <c r="J84" s="42">
        <f t="shared" ref="J84:O84" si="59">SUM(J85:J94)</f>
        <v>6600</v>
      </c>
      <c r="K84" s="42">
        <f t="shared" si="59"/>
        <v>175</v>
      </c>
      <c r="L84" s="47">
        <f t="shared" si="54"/>
        <v>393</v>
      </c>
      <c r="M84" s="42">
        <f t="shared" si="59"/>
        <v>280</v>
      </c>
      <c r="N84" s="42">
        <f t="shared" si="59"/>
        <v>30</v>
      </c>
      <c r="O84" s="42">
        <f t="shared" si="59"/>
        <v>83</v>
      </c>
      <c r="P84" s="30"/>
      <c r="Q84" s="30"/>
      <c r="R84" s="53">
        <f>SUM(R85:R94)</f>
        <v>50</v>
      </c>
      <c r="S84" s="54">
        <v>520</v>
      </c>
      <c r="T84" s="54"/>
      <c r="U84" s="54"/>
      <c r="V84" s="54"/>
      <c r="W84" s="55">
        <f t="shared" si="22"/>
        <v>38.870000000000005</v>
      </c>
      <c r="X84" s="52">
        <f t="shared" si="23"/>
        <v>-133.13</v>
      </c>
      <c r="Y84" s="52">
        <f t="shared" si="24"/>
        <v>-108.85000000000001</v>
      </c>
      <c r="Z84" s="52">
        <f>SUM(Z85:Z94)</f>
        <v>-104.16000000000001</v>
      </c>
      <c r="AA84" s="52">
        <f>SUM(AA85:AA94)</f>
        <v>-4.6899999999999995</v>
      </c>
      <c r="AB84" s="52">
        <f t="shared" si="25"/>
        <v>-24.28</v>
      </c>
      <c r="AC84" s="52">
        <f>SUM(AC85:AC94)</f>
        <v>-6.18</v>
      </c>
      <c r="AD84" s="52">
        <f>SUM(AD85:AD94)</f>
        <v>-18.100000000000001</v>
      </c>
      <c r="AE84" s="52">
        <f t="shared" ref="AE84:AE85" si="60">SUM(AF84:AG84)</f>
        <v>172</v>
      </c>
      <c r="AF84" s="52">
        <v>88</v>
      </c>
      <c r="AG84" s="52">
        <v>84</v>
      </c>
    </row>
    <row r="85" spans="1:33" s="2" customFormat="1" ht="33" customHeight="1">
      <c r="A85" s="114"/>
      <c r="B85" s="28" t="s">
        <v>36</v>
      </c>
      <c r="C85" s="29">
        <f t="shared" ref="C85:C94" si="61">G85+H85+I85+L85+R85+S85+W85+V85</f>
        <v>3876.96</v>
      </c>
      <c r="D85" s="31">
        <v>33.74</v>
      </c>
      <c r="E85" s="34">
        <v>402.8</v>
      </c>
      <c r="F85" s="33">
        <v>98.52</v>
      </c>
      <c r="G85" s="31">
        <f>SUM(D85:F85)</f>
        <v>535.06000000000006</v>
      </c>
      <c r="H85" s="28"/>
      <c r="I85" s="45">
        <f t="shared" si="53"/>
        <v>2450</v>
      </c>
      <c r="J85" s="45">
        <v>2400</v>
      </c>
      <c r="K85" s="45">
        <v>50</v>
      </c>
      <c r="L85" s="45">
        <f t="shared" si="54"/>
        <v>163</v>
      </c>
      <c r="M85" s="45">
        <v>100</v>
      </c>
      <c r="N85" s="45">
        <v>30</v>
      </c>
      <c r="O85" s="45">
        <v>33</v>
      </c>
      <c r="P85" s="46" t="s">
        <v>120</v>
      </c>
      <c r="Q85" s="46" t="s">
        <v>121</v>
      </c>
      <c r="R85" s="60">
        <v>50</v>
      </c>
      <c r="S85" s="58">
        <v>520</v>
      </c>
      <c r="T85" s="54"/>
      <c r="U85" s="54"/>
      <c r="V85" s="54"/>
      <c r="W85" s="56">
        <f t="shared" si="22"/>
        <v>158.9</v>
      </c>
      <c r="X85" s="57">
        <f t="shared" si="23"/>
        <v>-13.1</v>
      </c>
      <c r="Y85" s="57">
        <f t="shared" si="24"/>
        <v>-7.41</v>
      </c>
      <c r="Z85" s="57">
        <v>-3.47</v>
      </c>
      <c r="AA85" s="57">
        <v>-3.94</v>
      </c>
      <c r="AB85" s="57">
        <f t="shared" si="25"/>
        <v>-5.6899999999999995</v>
      </c>
      <c r="AC85" s="57">
        <v>-1.34</v>
      </c>
      <c r="AD85" s="57">
        <v>-4.3499999999999996</v>
      </c>
      <c r="AE85" s="57">
        <f t="shared" si="60"/>
        <v>172</v>
      </c>
      <c r="AF85" s="57">
        <v>88</v>
      </c>
      <c r="AG85" s="57">
        <v>84</v>
      </c>
    </row>
    <row r="86" spans="1:33" s="2" customFormat="1" ht="20.100000000000001" customHeight="1">
      <c r="A86" s="114"/>
      <c r="B86" s="28" t="s">
        <v>122</v>
      </c>
      <c r="C86" s="29">
        <f t="shared" si="61"/>
        <v>21.3</v>
      </c>
      <c r="D86" s="28"/>
      <c r="E86" s="28"/>
      <c r="F86" s="28"/>
      <c r="G86" s="28"/>
      <c r="H86" s="28"/>
      <c r="I86" s="45">
        <f t="shared" si="53"/>
        <v>0</v>
      </c>
      <c r="J86" s="45"/>
      <c r="K86" s="45"/>
      <c r="L86" s="45">
        <f t="shared" si="54"/>
        <v>25</v>
      </c>
      <c r="M86" s="45">
        <v>20</v>
      </c>
      <c r="N86" s="45"/>
      <c r="O86" s="45">
        <v>5</v>
      </c>
      <c r="P86" s="28"/>
      <c r="Q86" s="28"/>
      <c r="R86" s="43"/>
      <c r="S86" s="54"/>
      <c r="T86" s="54"/>
      <c r="U86" s="54"/>
      <c r="V86" s="54"/>
      <c r="W86" s="56">
        <f t="shared" ref="W86:W124" si="62">X86+AE86</f>
        <v>-3.6999999999999997</v>
      </c>
      <c r="X86" s="57">
        <f t="shared" ref="X86:X124" si="63">Y86+AB86</f>
        <v>-3.6999999999999997</v>
      </c>
      <c r="Y86" s="57">
        <f t="shared" ref="Y86:Y124" si="64">Z86+AA86</f>
        <v>-2.6999999999999997</v>
      </c>
      <c r="Z86" s="57">
        <v>-2.65</v>
      </c>
      <c r="AA86" s="57">
        <v>-0.05</v>
      </c>
      <c r="AB86" s="57">
        <f t="shared" ref="AB86:AB124" si="65">AC86+AD86</f>
        <v>-1</v>
      </c>
      <c r="AC86" s="57">
        <v>-0.62</v>
      </c>
      <c r="AD86" s="57">
        <v>-0.38</v>
      </c>
      <c r="AE86" s="57"/>
      <c r="AF86" s="57"/>
      <c r="AG86" s="57"/>
    </row>
    <row r="87" spans="1:33" s="2" customFormat="1" ht="20.100000000000001" customHeight="1">
      <c r="A87" s="114"/>
      <c r="B87" s="28" t="s">
        <v>123</v>
      </c>
      <c r="C87" s="29">
        <f t="shared" si="61"/>
        <v>12.38</v>
      </c>
      <c r="D87" s="28"/>
      <c r="E87" s="28"/>
      <c r="F87" s="28"/>
      <c r="G87" s="28"/>
      <c r="H87" s="28"/>
      <c r="I87" s="45">
        <f t="shared" si="53"/>
        <v>0</v>
      </c>
      <c r="J87" s="45"/>
      <c r="K87" s="45"/>
      <c r="L87" s="45">
        <f t="shared" si="54"/>
        <v>25</v>
      </c>
      <c r="M87" s="45">
        <v>20</v>
      </c>
      <c r="N87" s="45"/>
      <c r="O87" s="45">
        <v>5</v>
      </c>
      <c r="P87" s="28"/>
      <c r="Q87" s="28"/>
      <c r="R87" s="43"/>
      <c r="S87" s="54"/>
      <c r="T87" s="54"/>
      <c r="U87" s="54"/>
      <c r="V87" s="54"/>
      <c r="W87" s="56">
        <f t="shared" si="62"/>
        <v>-12.62</v>
      </c>
      <c r="X87" s="57">
        <f t="shared" si="63"/>
        <v>-12.62</v>
      </c>
      <c r="Y87" s="57">
        <f t="shared" si="64"/>
        <v>-12.62</v>
      </c>
      <c r="Z87" s="57">
        <v>-12.62</v>
      </c>
      <c r="AA87" s="57">
        <v>0</v>
      </c>
      <c r="AB87" s="57">
        <f t="shared" si="65"/>
        <v>0</v>
      </c>
      <c r="AC87" s="57">
        <v>0</v>
      </c>
      <c r="AD87" s="57">
        <v>0</v>
      </c>
      <c r="AE87" s="57"/>
      <c r="AF87" s="57"/>
      <c r="AG87" s="57"/>
    </row>
    <row r="88" spans="1:33" s="2" customFormat="1" ht="20.100000000000001" customHeight="1">
      <c r="A88" s="114"/>
      <c r="B88" s="28" t="s">
        <v>124</v>
      </c>
      <c r="C88" s="29">
        <f t="shared" si="61"/>
        <v>-5.32</v>
      </c>
      <c r="D88" s="28"/>
      <c r="E88" s="28"/>
      <c r="F88" s="28"/>
      <c r="G88" s="28"/>
      <c r="H88" s="28"/>
      <c r="I88" s="45">
        <f t="shared" si="53"/>
        <v>0</v>
      </c>
      <c r="J88" s="45"/>
      <c r="K88" s="45"/>
      <c r="L88" s="45">
        <f t="shared" si="54"/>
        <v>25</v>
      </c>
      <c r="M88" s="45">
        <v>20</v>
      </c>
      <c r="N88" s="45"/>
      <c r="O88" s="45">
        <v>5</v>
      </c>
      <c r="P88" s="28"/>
      <c r="Q88" s="28"/>
      <c r="R88" s="43"/>
      <c r="S88" s="54"/>
      <c r="T88" s="54"/>
      <c r="U88" s="54"/>
      <c r="V88" s="54"/>
      <c r="W88" s="56">
        <f t="shared" si="62"/>
        <v>-30.32</v>
      </c>
      <c r="X88" s="57">
        <f t="shared" si="63"/>
        <v>-30.32</v>
      </c>
      <c r="Y88" s="57">
        <f t="shared" si="64"/>
        <v>-28.88</v>
      </c>
      <c r="Z88" s="57">
        <v>-28.73</v>
      </c>
      <c r="AA88" s="57">
        <v>-0.15</v>
      </c>
      <c r="AB88" s="57">
        <f t="shared" si="65"/>
        <v>-1.44</v>
      </c>
      <c r="AC88" s="57">
        <v>-1.44</v>
      </c>
      <c r="AD88" s="57">
        <v>0</v>
      </c>
      <c r="AE88" s="57"/>
      <c r="AF88" s="57"/>
      <c r="AG88" s="57"/>
    </row>
    <row r="89" spans="1:33" s="2" customFormat="1" ht="20.100000000000001" customHeight="1">
      <c r="A89" s="114"/>
      <c r="B89" s="28" t="s">
        <v>125</v>
      </c>
      <c r="C89" s="29">
        <f t="shared" si="61"/>
        <v>-0.19000000000000128</v>
      </c>
      <c r="D89" s="28"/>
      <c r="E89" s="28"/>
      <c r="F89" s="28"/>
      <c r="G89" s="28"/>
      <c r="H89" s="28"/>
      <c r="I89" s="45">
        <f t="shared" si="53"/>
        <v>0</v>
      </c>
      <c r="J89" s="45"/>
      <c r="K89" s="45"/>
      <c r="L89" s="45">
        <f t="shared" si="54"/>
        <v>25</v>
      </c>
      <c r="M89" s="45">
        <v>20</v>
      </c>
      <c r="N89" s="45"/>
      <c r="O89" s="45">
        <v>5</v>
      </c>
      <c r="P89" s="28"/>
      <c r="Q89" s="28"/>
      <c r="R89" s="43"/>
      <c r="S89" s="54"/>
      <c r="T89" s="54"/>
      <c r="U89" s="54"/>
      <c r="V89" s="54"/>
      <c r="W89" s="56">
        <f t="shared" si="62"/>
        <v>-25.19</v>
      </c>
      <c r="X89" s="57">
        <f t="shared" si="63"/>
        <v>-25.19</v>
      </c>
      <c r="Y89" s="57">
        <f t="shared" si="64"/>
        <v>-24.78</v>
      </c>
      <c r="Z89" s="57">
        <v>-24.78</v>
      </c>
      <c r="AA89" s="57">
        <v>0</v>
      </c>
      <c r="AB89" s="57">
        <f t="shared" si="65"/>
        <v>-0.41</v>
      </c>
      <c r="AC89" s="57">
        <v>-0.41</v>
      </c>
      <c r="AD89" s="57">
        <v>0</v>
      </c>
      <c r="AE89" s="57"/>
      <c r="AF89" s="57"/>
      <c r="AG89" s="57"/>
    </row>
    <row r="90" spans="1:33" s="2" customFormat="1" ht="20.100000000000001" customHeight="1">
      <c r="A90" s="114"/>
      <c r="B90" s="28" t="s">
        <v>126</v>
      </c>
      <c r="C90" s="29">
        <f t="shared" si="61"/>
        <v>41.35</v>
      </c>
      <c r="D90" s="28"/>
      <c r="E90" s="28"/>
      <c r="F90" s="28"/>
      <c r="G90" s="28"/>
      <c r="H90" s="28"/>
      <c r="I90" s="45">
        <f t="shared" si="53"/>
        <v>25</v>
      </c>
      <c r="J90" s="45"/>
      <c r="K90" s="45">
        <v>25</v>
      </c>
      <c r="L90" s="45">
        <f t="shared" si="54"/>
        <v>30</v>
      </c>
      <c r="M90" s="45">
        <v>20</v>
      </c>
      <c r="N90" s="45"/>
      <c r="O90" s="45">
        <v>10</v>
      </c>
      <c r="P90" s="28"/>
      <c r="Q90" s="28"/>
      <c r="R90" s="43"/>
      <c r="S90" s="54"/>
      <c r="T90" s="54"/>
      <c r="U90" s="54"/>
      <c r="V90" s="54"/>
      <c r="W90" s="56">
        <f t="shared" si="62"/>
        <v>-13.649999999999999</v>
      </c>
      <c r="X90" s="57">
        <f t="shared" si="63"/>
        <v>-13.649999999999999</v>
      </c>
      <c r="Y90" s="57">
        <f t="shared" si="64"/>
        <v>-0.54</v>
      </c>
      <c r="Z90" s="57">
        <v>0</v>
      </c>
      <c r="AA90" s="57">
        <v>-0.54</v>
      </c>
      <c r="AB90" s="57">
        <f t="shared" si="65"/>
        <v>-13.11</v>
      </c>
      <c r="AC90" s="57">
        <v>0</v>
      </c>
      <c r="AD90" s="57">
        <v>-13.11</v>
      </c>
      <c r="AE90" s="57"/>
      <c r="AF90" s="57"/>
      <c r="AG90" s="57"/>
    </row>
    <row r="91" spans="1:33" s="2" customFormat="1" ht="20.100000000000001" customHeight="1">
      <c r="A91" s="114"/>
      <c r="B91" s="28" t="s">
        <v>127</v>
      </c>
      <c r="C91" s="29">
        <f t="shared" si="61"/>
        <v>1047.4100000000001</v>
      </c>
      <c r="D91" s="28"/>
      <c r="E91" s="28"/>
      <c r="F91" s="28"/>
      <c r="G91" s="28"/>
      <c r="H91" s="28"/>
      <c r="I91" s="45">
        <f t="shared" si="53"/>
        <v>1025</v>
      </c>
      <c r="J91" s="45">
        <v>1000</v>
      </c>
      <c r="K91" s="45">
        <v>25</v>
      </c>
      <c r="L91" s="45">
        <f t="shared" si="54"/>
        <v>25</v>
      </c>
      <c r="M91" s="45">
        <v>20</v>
      </c>
      <c r="N91" s="45"/>
      <c r="O91" s="45">
        <v>5</v>
      </c>
      <c r="P91" s="28"/>
      <c r="Q91" s="28"/>
      <c r="R91" s="43"/>
      <c r="S91" s="54"/>
      <c r="T91" s="54"/>
      <c r="U91" s="54"/>
      <c r="V91" s="54"/>
      <c r="W91" s="56">
        <f t="shared" si="62"/>
        <v>-2.59</v>
      </c>
      <c r="X91" s="57">
        <f t="shared" si="63"/>
        <v>-2.59</v>
      </c>
      <c r="Y91" s="57">
        <f t="shared" si="64"/>
        <v>-0.53</v>
      </c>
      <c r="Z91" s="57">
        <v>-0.53</v>
      </c>
      <c r="AA91" s="57">
        <v>0</v>
      </c>
      <c r="AB91" s="57">
        <f t="shared" si="65"/>
        <v>-2.06</v>
      </c>
      <c r="AC91" s="57">
        <v>-2.06</v>
      </c>
      <c r="AD91" s="57">
        <v>0</v>
      </c>
      <c r="AE91" s="57"/>
      <c r="AF91" s="57"/>
      <c r="AG91" s="57"/>
    </row>
    <row r="92" spans="1:33" s="2" customFormat="1" ht="20.100000000000001" customHeight="1">
      <c r="A92" s="114"/>
      <c r="B92" s="28" t="s">
        <v>128</v>
      </c>
      <c r="C92" s="29">
        <f t="shared" si="61"/>
        <v>1221.81</v>
      </c>
      <c r="D92" s="28"/>
      <c r="E92" s="28"/>
      <c r="F92" s="28"/>
      <c r="G92" s="28"/>
      <c r="H92" s="28"/>
      <c r="I92" s="45">
        <f t="shared" si="53"/>
        <v>1225</v>
      </c>
      <c r="J92" s="45">
        <v>1200</v>
      </c>
      <c r="K92" s="45">
        <v>25</v>
      </c>
      <c r="L92" s="45">
        <f t="shared" si="54"/>
        <v>25</v>
      </c>
      <c r="M92" s="45">
        <v>20</v>
      </c>
      <c r="N92" s="45"/>
      <c r="O92" s="45">
        <v>5</v>
      </c>
      <c r="P92" s="28"/>
      <c r="Q92" s="28"/>
      <c r="R92" s="43"/>
      <c r="S92" s="54"/>
      <c r="T92" s="54"/>
      <c r="U92" s="54"/>
      <c r="V92" s="54"/>
      <c r="W92" s="56">
        <f t="shared" si="62"/>
        <v>-28.19</v>
      </c>
      <c r="X92" s="57">
        <f t="shared" si="63"/>
        <v>-28.19</v>
      </c>
      <c r="Y92" s="57">
        <f t="shared" si="64"/>
        <v>-27.93</v>
      </c>
      <c r="Z92" s="57">
        <v>-27.93</v>
      </c>
      <c r="AA92" s="57">
        <v>0</v>
      </c>
      <c r="AB92" s="57">
        <f t="shared" si="65"/>
        <v>-0.26</v>
      </c>
      <c r="AC92" s="57">
        <v>0</v>
      </c>
      <c r="AD92" s="57">
        <v>-0.26</v>
      </c>
      <c r="AE92" s="57"/>
      <c r="AF92" s="57"/>
      <c r="AG92" s="57"/>
    </row>
    <row r="93" spans="1:33" s="2" customFormat="1" ht="20.100000000000001" customHeight="1">
      <c r="A93" s="114"/>
      <c r="B93" s="28" t="s">
        <v>129</v>
      </c>
      <c r="C93" s="29">
        <f t="shared" si="61"/>
        <v>1049.3</v>
      </c>
      <c r="D93" s="28"/>
      <c r="E93" s="28"/>
      <c r="F93" s="28"/>
      <c r="G93" s="28"/>
      <c r="H93" s="28"/>
      <c r="I93" s="45">
        <f t="shared" si="53"/>
        <v>1025</v>
      </c>
      <c r="J93" s="45">
        <v>1000</v>
      </c>
      <c r="K93" s="45">
        <v>25</v>
      </c>
      <c r="L93" s="45">
        <f t="shared" si="54"/>
        <v>25</v>
      </c>
      <c r="M93" s="45">
        <v>20</v>
      </c>
      <c r="N93" s="45"/>
      <c r="O93" s="45">
        <v>5</v>
      </c>
      <c r="P93" s="28"/>
      <c r="Q93" s="28"/>
      <c r="R93" s="43"/>
      <c r="S93" s="54"/>
      <c r="T93" s="54"/>
      <c r="U93" s="54"/>
      <c r="V93" s="54"/>
      <c r="W93" s="56">
        <f t="shared" si="62"/>
        <v>-0.7</v>
      </c>
      <c r="X93" s="57">
        <f t="shared" si="63"/>
        <v>-0.7</v>
      </c>
      <c r="Y93" s="57">
        <f t="shared" si="64"/>
        <v>-0.7</v>
      </c>
      <c r="Z93" s="57">
        <v>-0.7</v>
      </c>
      <c r="AA93" s="57">
        <v>0</v>
      </c>
      <c r="AB93" s="57">
        <f t="shared" si="65"/>
        <v>0</v>
      </c>
      <c r="AC93" s="57">
        <v>0</v>
      </c>
      <c r="AD93" s="57">
        <v>0</v>
      </c>
      <c r="AE93" s="57"/>
      <c r="AF93" s="57"/>
      <c r="AG93" s="57"/>
    </row>
    <row r="94" spans="1:33" s="2" customFormat="1" ht="20.100000000000001" customHeight="1">
      <c r="A94" s="114"/>
      <c r="B94" s="28" t="s">
        <v>130</v>
      </c>
      <c r="C94" s="29">
        <f t="shared" si="61"/>
        <v>1046.93</v>
      </c>
      <c r="D94" s="28"/>
      <c r="E94" s="28"/>
      <c r="F94" s="28"/>
      <c r="G94" s="28"/>
      <c r="H94" s="28"/>
      <c r="I94" s="45">
        <f t="shared" si="53"/>
        <v>1025</v>
      </c>
      <c r="J94" s="45">
        <v>1000</v>
      </c>
      <c r="K94" s="45">
        <v>25</v>
      </c>
      <c r="L94" s="45">
        <f t="shared" si="54"/>
        <v>25</v>
      </c>
      <c r="M94" s="45">
        <v>20</v>
      </c>
      <c r="N94" s="45"/>
      <c r="O94" s="45">
        <v>5</v>
      </c>
      <c r="P94" s="28"/>
      <c r="Q94" s="28"/>
      <c r="R94" s="43"/>
      <c r="S94" s="54"/>
      <c r="T94" s="54"/>
      <c r="U94" s="54"/>
      <c r="V94" s="54"/>
      <c r="W94" s="56">
        <f t="shared" si="62"/>
        <v>-3.07</v>
      </c>
      <c r="X94" s="57">
        <f t="shared" si="63"/>
        <v>-3.07</v>
      </c>
      <c r="Y94" s="57">
        <f t="shared" si="64"/>
        <v>-2.76</v>
      </c>
      <c r="Z94" s="57">
        <v>-2.75</v>
      </c>
      <c r="AA94" s="57">
        <v>-0.01</v>
      </c>
      <c r="AB94" s="57">
        <f t="shared" si="65"/>
        <v>-0.31</v>
      </c>
      <c r="AC94" s="57">
        <v>-0.31</v>
      </c>
      <c r="AD94" s="57">
        <v>0</v>
      </c>
      <c r="AE94" s="57"/>
      <c r="AF94" s="57"/>
      <c r="AG94" s="57"/>
    </row>
    <row r="95" spans="1:33" s="1" customFormat="1" ht="20.100000000000001" customHeight="1">
      <c r="A95" s="114" t="s">
        <v>131</v>
      </c>
      <c r="B95" s="21" t="s">
        <v>24</v>
      </c>
      <c r="C95" s="22">
        <f t="shared" ref="C95:C124" si="66">G95+H95+I95+L95+R95+S95+W95+V95</f>
        <v>1396.0099999999998</v>
      </c>
      <c r="D95" s="30"/>
      <c r="E95" s="35">
        <v>85.2</v>
      </c>
      <c r="F95" s="73">
        <v>0.14000000000000001</v>
      </c>
      <c r="G95" s="30">
        <f>SUM(D95:F95)</f>
        <v>85.34</v>
      </c>
      <c r="H95" s="30"/>
      <c r="I95" s="42">
        <f t="shared" si="53"/>
        <v>1025</v>
      </c>
      <c r="J95" s="42">
        <f t="shared" ref="J95:M95" si="67">SUM(J96:J100)</f>
        <v>1000</v>
      </c>
      <c r="K95" s="42">
        <f t="shared" si="67"/>
        <v>25</v>
      </c>
      <c r="L95" s="47">
        <f t="shared" si="54"/>
        <v>262</v>
      </c>
      <c r="M95" s="42">
        <f t="shared" si="67"/>
        <v>180</v>
      </c>
      <c r="N95" s="42">
        <v>30</v>
      </c>
      <c r="O95" s="42">
        <f>SUM(O96:O100)</f>
        <v>52</v>
      </c>
      <c r="P95" s="30"/>
      <c r="Q95" s="30"/>
      <c r="R95" s="53">
        <f>SUM(R96:R100)</f>
        <v>50</v>
      </c>
      <c r="S95" s="53">
        <f>SUM(S96:S100)</f>
        <v>516</v>
      </c>
      <c r="T95" s="54"/>
      <c r="U95" s="54"/>
      <c r="V95" s="54"/>
      <c r="W95" s="55">
        <f t="shared" si="62"/>
        <v>-542.33000000000004</v>
      </c>
      <c r="X95" s="52">
        <f t="shared" si="63"/>
        <v>-749.33</v>
      </c>
      <c r="Y95" s="52">
        <f t="shared" si="64"/>
        <v>-98.28</v>
      </c>
      <c r="Z95" s="52">
        <f>SUM(Z96:Z100)</f>
        <v>-8.92</v>
      </c>
      <c r="AA95" s="52">
        <f>SUM(AA96:AA100)</f>
        <v>-89.36</v>
      </c>
      <c r="AB95" s="52">
        <f t="shared" si="65"/>
        <v>-651.05000000000007</v>
      </c>
      <c r="AC95" s="52">
        <f>SUM(AC96:AC100)</f>
        <v>-4.01</v>
      </c>
      <c r="AD95" s="52">
        <f>SUM(AD96:AD100)</f>
        <v>-647.04000000000008</v>
      </c>
      <c r="AE95" s="52">
        <f t="shared" ref="AE95:AE96" si="68">SUM(AF95:AG95)</f>
        <v>207</v>
      </c>
      <c r="AF95" s="52">
        <v>98</v>
      </c>
      <c r="AG95" s="52">
        <v>109</v>
      </c>
    </row>
    <row r="96" spans="1:33" s="2" customFormat="1" ht="27" customHeight="1">
      <c r="A96" s="114"/>
      <c r="B96" s="28" t="s">
        <v>36</v>
      </c>
      <c r="C96" s="29">
        <f t="shared" si="66"/>
        <v>997.80000000000007</v>
      </c>
      <c r="D96" s="28"/>
      <c r="E96" s="34">
        <v>85.2</v>
      </c>
      <c r="F96" s="33">
        <v>0.14000000000000001</v>
      </c>
      <c r="G96" s="31">
        <f>SUM(D96:F96)</f>
        <v>85.34</v>
      </c>
      <c r="H96" s="28"/>
      <c r="I96" s="45">
        <f t="shared" si="53"/>
        <v>0</v>
      </c>
      <c r="J96" s="45"/>
      <c r="K96" s="45"/>
      <c r="L96" s="45">
        <f t="shared" si="54"/>
        <v>152</v>
      </c>
      <c r="M96" s="45">
        <v>100</v>
      </c>
      <c r="N96" s="75">
        <v>30</v>
      </c>
      <c r="O96" s="45">
        <v>22</v>
      </c>
      <c r="P96" s="46" t="s">
        <v>132</v>
      </c>
      <c r="Q96" s="46" t="s">
        <v>133</v>
      </c>
      <c r="R96" s="60">
        <v>50</v>
      </c>
      <c r="S96" s="58">
        <v>516</v>
      </c>
      <c r="T96" s="54"/>
      <c r="U96" s="54"/>
      <c r="V96" s="54"/>
      <c r="W96" s="56">
        <f t="shared" si="62"/>
        <v>194.46</v>
      </c>
      <c r="X96" s="57">
        <f t="shared" si="63"/>
        <v>-12.54</v>
      </c>
      <c r="Y96" s="57">
        <f t="shared" si="64"/>
        <v>-1.76</v>
      </c>
      <c r="Z96" s="57">
        <v>0</v>
      </c>
      <c r="AA96" s="57">
        <v>-1.76</v>
      </c>
      <c r="AB96" s="57">
        <f t="shared" si="65"/>
        <v>-10.78</v>
      </c>
      <c r="AC96" s="57">
        <v>-0.41</v>
      </c>
      <c r="AD96" s="57">
        <v>-10.37</v>
      </c>
      <c r="AE96" s="57">
        <f t="shared" si="68"/>
        <v>207</v>
      </c>
      <c r="AF96" s="57">
        <v>98</v>
      </c>
      <c r="AG96" s="57">
        <v>109</v>
      </c>
    </row>
    <row r="97" spans="1:33" s="2" customFormat="1" ht="20.100000000000001" customHeight="1">
      <c r="A97" s="114"/>
      <c r="B97" s="28" t="s">
        <v>134</v>
      </c>
      <c r="C97" s="29">
        <f t="shared" si="66"/>
        <v>-203.51000000000002</v>
      </c>
      <c r="D97" s="28"/>
      <c r="E97" s="28"/>
      <c r="F97" s="28"/>
      <c r="G97" s="28"/>
      <c r="H97" s="28"/>
      <c r="I97" s="45">
        <f t="shared" si="53"/>
        <v>0</v>
      </c>
      <c r="J97" s="45"/>
      <c r="K97" s="45"/>
      <c r="L97" s="45">
        <f t="shared" si="54"/>
        <v>25</v>
      </c>
      <c r="M97" s="45">
        <v>20</v>
      </c>
      <c r="N97" s="45"/>
      <c r="O97" s="45">
        <v>5</v>
      </c>
      <c r="P97" s="28"/>
      <c r="Q97" s="28"/>
      <c r="R97" s="43"/>
      <c r="S97" s="54"/>
      <c r="T97" s="54"/>
      <c r="U97" s="54"/>
      <c r="V97" s="54"/>
      <c r="W97" s="56">
        <f t="shared" si="62"/>
        <v>-228.51000000000002</v>
      </c>
      <c r="X97" s="57">
        <f t="shared" si="63"/>
        <v>-228.51000000000002</v>
      </c>
      <c r="Y97" s="57">
        <f t="shared" si="64"/>
        <v>-1.05</v>
      </c>
      <c r="Z97" s="57">
        <v>-1.05</v>
      </c>
      <c r="AA97" s="57">
        <v>0</v>
      </c>
      <c r="AB97" s="57">
        <f t="shared" si="65"/>
        <v>-227.46</v>
      </c>
      <c r="AC97" s="57">
        <v>0</v>
      </c>
      <c r="AD97" s="57">
        <v>-227.46</v>
      </c>
      <c r="AE97" s="57"/>
      <c r="AF97" s="57"/>
      <c r="AG97" s="57"/>
    </row>
    <row r="98" spans="1:33" s="2" customFormat="1" ht="20.100000000000001" customHeight="1">
      <c r="A98" s="114"/>
      <c r="B98" s="28" t="s">
        <v>135</v>
      </c>
      <c r="C98" s="29">
        <f t="shared" si="66"/>
        <v>696.44</v>
      </c>
      <c r="D98" s="28"/>
      <c r="E98" s="28"/>
      <c r="F98" s="28"/>
      <c r="G98" s="28"/>
      <c r="H98" s="28"/>
      <c r="I98" s="45">
        <f t="shared" si="53"/>
        <v>1025</v>
      </c>
      <c r="J98" s="45">
        <v>1000</v>
      </c>
      <c r="K98" s="45">
        <v>25</v>
      </c>
      <c r="L98" s="45">
        <f t="shared" si="54"/>
        <v>25</v>
      </c>
      <c r="M98" s="45">
        <v>20</v>
      </c>
      <c r="N98" s="45"/>
      <c r="O98" s="45">
        <v>5</v>
      </c>
      <c r="P98" s="28"/>
      <c r="Q98" s="28"/>
      <c r="R98" s="43"/>
      <c r="S98" s="54"/>
      <c r="T98" s="54"/>
      <c r="U98" s="54"/>
      <c r="V98" s="54"/>
      <c r="W98" s="56">
        <f t="shared" si="62"/>
        <v>-353.56</v>
      </c>
      <c r="X98" s="57">
        <f t="shared" si="63"/>
        <v>-353.56</v>
      </c>
      <c r="Y98" s="57">
        <f t="shared" si="64"/>
        <v>-1.57</v>
      </c>
      <c r="Z98" s="57">
        <v>-1.57</v>
      </c>
      <c r="AA98" s="57">
        <v>0</v>
      </c>
      <c r="AB98" s="57">
        <f t="shared" si="65"/>
        <v>-351.99</v>
      </c>
      <c r="AC98" s="57">
        <v>-0.72</v>
      </c>
      <c r="AD98" s="57">
        <v>-351.27</v>
      </c>
      <c r="AE98" s="57"/>
      <c r="AF98" s="57"/>
      <c r="AG98" s="57"/>
    </row>
    <row r="99" spans="1:33" s="2" customFormat="1" ht="20.100000000000001" customHeight="1">
      <c r="A99" s="114"/>
      <c r="B99" s="28" t="s">
        <v>136</v>
      </c>
      <c r="C99" s="29">
        <f t="shared" si="66"/>
        <v>-116.45999999999998</v>
      </c>
      <c r="D99" s="28"/>
      <c r="E99" s="28"/>
      <c r="F99" s="28"/>
      <c r="G99" s="28"/>
      <c r="H99" s="28"/>
      <c r="I99" s="45">
        <f t="shared" si="53"/>
        <v>0</v>
      </c>
      <c r="J99" s="45"/>
      <c r="K99" s="45"/>
      <c r="L99" s="45">
        <f t="shared" si="54"/>
        <v>30</v>
      </c>
      <c r="M99" s="45">
        <v>20</v>
      </c>
      <c r="N99" s="45"/>
      <c r="O99" s="45">
        <v>10</v>
      </c>
      <c r="P99" s="28"/>
      <c r="Q99" s="28"/>
      <c r="R99" s="43"/>
      <c r="S99" s="54"/>
      <c r="T99" s="54"/>
      <c r="U99" s="54"/>
      <c r="V99" s="54"/>
      <c r="W99" s="56">
        <f t="shared" si="62"/>
        <v>-146.45999999999998</v>
      </c>
      <c r="X99" s="57">
        <f t="shared" si="63"/>
        <v>-146.45999999999998</v>
      </c>
      <c r="Y99" s="57">
        <f t="shared" si="64"/>
        <v>-88.649999999999991</v>
      </c>
      <c r="Z99" s="57">
        <v>-1.05</v>
      </c>
      <c r="AA99" s="57">
        <v>-87.6</v>
      </c>
      <c r="AB99" s="57">
        <f t="shared" si="65"/>
        <v>-57.81</v>
      </c>
      <c r="AC99" s="57">
        <v>0</v>
      </c>
      <c r="AD99" s="57">
        <v>-57.81</v>
      </c>
      <c r="AE99" s="57"/>
      <c r="AF99" s="57"/>
      <c r="AG99" s="57"/>
    </row>
    <row r="100" spans="1:33" s="2" customFormat="1" ht="20.100000000000001" customHeight="1">
      <c r="A100" s="114"/>
      <c r="B100" s="28" t="s">
        <v>137</v>
      </c>
      <c r="C100" s="29">
        <f t="shared" si="66"/>
        <v>21.740000000000002</v>
      </c>
      <c r="D100" s="28"/>
      <c r="E100" s="28"/>
      <c r="F100" s="28"/>
      <c r="G100" s="28"/>
      <c r="H100" s="28"/>
      <c r="I100" s="45">
        <f t="shared" si="53"/>
        <v>0</v>
      </c>
      <c r="J100" s="45"/>
      <c r="K100" s="45"/>
      <c r="L100" s="45">
        <f t="shared" si="54"/>
        <v>30</v>
      </c>
      <c r="M100" s="45">
        <v>20</v>
      </c>
      <c r="N100" s="45"/>
      <c r="O100" s="45">
        <v>10</v>
      </c>
      <c r="P100" s="28"/>
      <c r="Q100" s="28"/>
      <c r="R100" s="43"/>
      <c r="S100" s="54"/>
      <c r="T100" s="54"/>
      <c r="U100" s="54"/>
      <c r="V100" s="54"/>
      <c r="W100" s="56">
        <f t="shared" si="62"/>
        <v>-8.26</v>
      </c>
      <c r="X100" s="57">
        <f t="shared" si="63"/>
        <v>-8.26</v>
      </c>
      <c r="Y100" s="57">
        <f t="shared" si="64"/>
        <v>-5.25</v>
      </c>
      <c r="Z100" s="57">
        <v>-5.25</v>
      </c>
      <c r="AA100" s="57">
        <v>0</v>
      </c>
      <c r="AB100" s="57">
        <f t="shared" si="65"/>
        <v>-3.01</v>
      </c>
      <c r="AC100" s="57">
        <v>-2.88</v>
      </c>
      <c r="AD100" s="57">
        <v>-0.13</v>
      </c>
      <c r="AE100" s="57"/>
      <c r="AF100" s="57"/>
      <c r="AG100" s="57"/>
    </row>
    <row r="101" spans="1:33" s="1" customFormat="1" ht="20.100000000000001" customHeight="1">
      <c r="A101" s="114" t="s">
        <v>138</v>
      </c>
      <c r="B101" s="21" t="s">
        <v>24</v>
      </c>
      <c r="C101" s="22">
        <f t="shared" si="66"/>
        <v>4776.4400000000005</v>
      </c>
      <c r="D101" s="30">
        <f>SUM(D102:D114)</f>
        <v>762</v>
      </c>
      <c r="E101" s="30">
        <f t="shared" ref="E101:G101" si="69">SUM(E102:E114)</f>
        <v>1341.9</v>
      </c>
      <c r="F101" s="30">
        <f t="shared" si="69"/>
        <v>232.77</v>
      </c>
      <c r="G101" s="30">
        <f t="shared" si="69"/>
        <v>2336.67</v>
      </c>
      <c r="H101" s="30"/>
      <c r="I101" s="42">
        <f t="shared" si="53"/>
        <v>1050</v>
      </c>
      <c r="J101" s="42">
        <f t="shared" ref="J101:M101" si="70">SUM(J102:J114)</f>
        <v>1000</v>
      </c>
      <c r="K101" s="42">
        <f t="shared" si="70"/>
        <v>50</v>
      </c>
      <c r="L101" s="47">
        <f t="shared" si="54"/>
        <v>482</v>
      </c>
      <c r="M101" s="42">
        <f t="shared" si="70"/>
        <v>340</v>
      </c>
      <c r="N101" s="42">
        <v>50</v>
      </c>
      <c r="O101" s="42">
        <f>SUM(O102:O114)</f>
        <v>92</v>
      </c>
      <c r="P101" s="30"/>
      <c r="Q101" s="30"/>
      <c r="R101" s="53">
        <f>SUM(R102:R114)</f>
        <v>50</v>
      </c>
      <c r="S101" s="53">
        <f>SUM(S102:S114)</f>
        <v>634</v>
      </c>
      <c r="T101" s="54"/>
      <c r="U101" s="54"/>
      <c r="V101" s="54"/>
      <c r="W101" s="55">
        <f t="shared" si="62"/>
        <v>223.77</v>
      </c>
      <c r="X101" s="52">
        <f t="shared" si="63"/>
        <v>-69.22999999999999</v>
      </c>
      <c r="Y101" s="52">
        <f t="shared" si="64"/>
        <v>-64.599999999999994</v>
      </c>
      <c r="Z101" s="52">
        <f>SUM(Z102:Z114)</f>
        <v>-57.449999999999996</v>
      </c>
      <c r="AA101" s="52">
        <f>SUM(AA102:AA114)</f>
        <v>-7.1499999999999995</v>
      </c>
      <c r="AB101" s="52">
        <f t="shared" si="65"/>
        <v>-4.6300000000000008</v>
      </c>
      <c r="AC101" s="52">
        <f>SUM(AC102:AC114)</f>
        <v>-2.5700000000000003</v>
      </c>
      <c r="AD101" s="52">
        <v>-2.06</v>
      </c>
      <c r="AE101" s="52">
        <f t="shared" ref="AE101:AE102" si="71">SUM(AF101:AG101)</f>
        <v>293</v>
      </c>
      <c r="AF101" s="52">
        <v>148</v>
      </c>
      <c r="AG101" s="52">
        <v>145</v>
      </c>
    </row>
    <row r="102" spans="1:33" s="2" customFormat="1" ht="30" customHeight="1">
      <c r="A102" s="114"/>
      <c r="B102" s="28" t="s">
        <v>36</v>
      </c>
      <c r="C102" s="29">
        <f t="shared" si="66"/>
        <v>3498.36</v>
      </c>
      <c r="D102" s="31">
        <v>762</v>
      </c>
      <c r="E102" s="34">
        <v>1341.9</v>
      </c>
      <c r="F102" s="33">
        <v>232.77</v>
      </c>
      <c r="G102" s="31">
        <f>SUM(D102:F102)</f>
        <v>2336.67</v>
      </c>
      <c r="H102" s="28"/>
      <c r="I102" s="45">
        <f t="shared" si="53"/>
        <v>0</v>
      </c>
      <c r="J102" s="45"/>
      <c r="K102" s="45"/>
      <c r="L102" s="45">
        <f t="shared" si="54"/>
        <v>186</v>
      </c>
      <c r="M102" s="45">
        <v>100</v>
      </c>
      <c r="N102" s="45">
        <v>50</v>
      </c>
      <c r="O102" s="45">
        <v>36</v>
      </c>
      <c r="P102" s="46" t="s">
        <v>139</v>
      </c>
      <c r="Q102" s="46" t="s">
        <v>140</v>
      </c>
      <c r="R102" s="60">
        <v>50</v>
      </c>
      <c r="S102" s="58">
        <v>634</v>
      </c>
      <c r="T102" s="54"/>
      <c r="U102" s="54"/>
      <c r="V102" s="54"/>
      <c r="W102" s="56">
        <f t="shared" si="62"/>
        <v>291.69</v>
      </c>
      <c r="X102" s="57">
        <f t="shared" si="63"/>
        <v>-1.31</v>
      </c>
      <c r="Y102" s="57">
        <f t="shared" si="64"/>
        <v>-0.1</v>
      </c>
      <c r="Z102" s="57">
        <v>-0.1</v>
      </c>
      <c r="AA102" s="57">
        <v>0</v>
      </c>
      <c r="AB102" s="57">
        <f t="shared" si="65"/>
        <v>-1.21</v>
      </c>
      <c r="AC102" s="57">
        <v>0</v>
      </c>
      <c r="AD102" s="57">
        <v>-1.21</v>
      </c>
      <c r="AE102" s="57">
        <f t="shared" si="71"/>
        <v>293</v>
      </c>
      <c r="AF102" s="57">
        <v>148</v>
      </c>
      <c r="AG102" s="57">
        <v>145</v>
      </c>
    </row>
    <row r="103" spans="1:33" s="2" customFormat="1" ht="20.100000000000001" customHeight="1">
      <c r="A103" s="114"/>
      <c r="B103" s="28" t="s">
        <v>141</v>
      </c>
      <c r="C103" s="29">
        <f t="shared" si="66"/>
        <v>33.26</v>
      </c>
      <c r="D103" s="28"/>
      <c r="E103" s="28"/>
      <c r="F103" s="28"/>
      <c r="G103" s="28"/>
      <c r="H103" s="28"/>
      <c r="I103" s="45">
        <f t="shared" si="53"/>
        <v>0</v>
      </c>
      <c r="J103" s="45"/>
      <c r="K103" s="45"/>
      <c r="L103" s="45">
        <f t="shared" si="54"/>
        <v>36</v>
      </c>
      <c r="M103" s="45">
        <v>20</v>
      </c>
      <c r="N103" s="45"/>
      <c r="O103" s="45">
        <v>16</v>
      </c>
      <c r="P103" s="28"/>
      <c r="Q103" s="28"/>
      <c r="R103" s="43"/>
      <c r="S103" s="54"/>
      <c r="T103" s="54"/>
      <c r="U103" s="54"/>
      <c r="V103" s="54"/>
      <c r="W103" s="56">
        <f t="shared" si="62"/>
        <v>-2.74</v>
      </c>
      <c r="X103" s="57">
        <f t="shared" si="63"/>
        <v>-2.74</v>
      </c>
      <c r="Y103" s="57">
        <f t="shared" si="64"/>
        <v>-1.5</v>
      </c>
      <c r="Z103" s="57">
        <v>-0.21</v>
      </c>
      <c r="AA103" s="57">
        <v>-1.29</v>
      </c>
      <c r="AB103" s="57">
        <f t="shared" si="65"/>
        <v>-1.24</v>
      </c>
      <c r="AC103" s="57">
        <v>-1.24</v>
      </c>
      <c r="AD103" s="57">
        <v>0</v>
      </c>
      <c r="AE103" s="57"/>
      <c r="AF103" s="57"/>
      <c r="AG103" s="57"/>
    </row>
    <row r="104" spans="1:33" s="2" customFormat="1" ht="20.100000000000001" customHeight="1">
      <c r="A104" s="114"/>
      <c r="B104" s="28" t="s">
        <v>142</v>
      </c>
      <c r="C104" s="29">
        <f t="shared" si="66"/>
        <v>23.67</v>
      </c>
      <c r="D104" s="28"/>
      <c r="E104" s="28"/>
      <c r="F104" s="28"/>
      <c r="G104" s="28"/>
      <c r="H104" s="28"/>
      <c r="I104" s="45">
        <f t="shared" si="53"/>
        <v>0</v>
      </c>
      <c r="J104" s="45"/>
      <c r="K104" s="45"/>
      <c r="L104" s="45">
        <f t="shared" si="54"/>
        <v>25</v>
      </c>
      <c r="M104" s="45">
        <v>20</v>
      </c>
      <c r="N104" s="45"/>
      <c r="O104" s="45">
        <v>5</v>
      </c>
      <c r="P104" s="28"/>
      <c r="Q104" s="28"/>
      <c r="R104" s="43"/>
      <c r="S104" s="54"/>
      <c r="T104" s="54"/>
      <c r="U104" s="54"/>
      <c r="V104" s="54"/>
      <c r="W104" s="56">
        <f t="shared" si="62"/>
        <v>-1.3299999999999998</v>
      </c>
      <c r="X104" s="57">
        <f t="shared" si="63"/>
        <v>-1.3299999999999998</v>
      </c>
      <c r="Y104" s="57">
        <f t="shared" si="64"/>
        <v>-0.42</v>
      </c>
      <c r="Z104" s="57">
        <v>-0.42</v>
      </c>
      <c r="AA104" s="57">
        <v>0</v>
      </c>
      <c r="AB104" s="57">
        <f t="shared" si="65"/>
        <v>-0.90999999999999992</v>
      </c>
      <c r="AC104" s="57">
        <v>-0.82</v>
      </c>
      <c r="AD104" s="57">
        <v>-0.09</v>
      </c>
      <c r="AE104" s="57"/>
      <c r="AF104" s="57"/>
      <c r="AG104" s="57"/>
    </row>
    <row r="105" spans="1:33" s="2" customFormat="1" ht="20.100000000000001" customHeight="1">
      <c r="A105" s="114"/>
      <c r="B105" s="28" t="s">
        <v>143</v>
      </c>
      <c r="C105" s="29">
        <f t="shared" si="66"/>
        <v>19.420000000000002</v>
      </c>
      <c r="D105" s="28"/>
      <c r="E105" s="28"/>
      <c r="F105" s="28"/>
      <c r="G105" s="28"/>
      <c r="H105" s="28"/>
      <c r="I105" s="45">
        <f t="shared" si="53"/>
        <v>0</v>
      </c>
      <c r="J105" s="45"/>
      <c r="K105" s="45"/>
      <c r="L105" s="45">
        <f t="shared" si="54"/>
        <v>20</v>
      </c>
      <c r="M105" s="45">
        <v>20</v>
      </c>
      <c r="N105" s="45"/>
      <c r="O105" s="45"/>
      <c r="P105" s="28"/>
      <c r="Q105" s="28"/>
      <c r="R105" s="43"/>
      <c r="S105" s="54"/>
      <c r="T105" s="54"/>
      <c r="U105" s="54"/>
      <c r="V105" s="54"/>
      <c r="W105" s="56">
        <f t="shared" si="62"/>
        <v>-0.58000000000000007</v>
      </c>
      <c r="X105" s="57">
        <f t="shared" si="63"/>
        <v>-0.58000000000000007</v>
      </c>
      <c r="Y105" s="57">
        <f t="shared" si="64"/>
        <v>-0.53</v>
      </c>
      <c r="Z105" s="57">
        <v>-0.21</v>
      </c>
      <c r="AA105" s="57">
        <v>-0.32</v>
      </c>
      <c r="AB105" s="57">
        <f t="shared" si="65"/>
        <v>-0.05</v>
      </c>
      <c r="AC105" s="57">
        <v>0</v>
      </c>
      <c r="AD105" s="57">
        <v>-0.05</v>
      </c>
      <c r="AE105" s="57"/>
      <c r="AF105" s="57"/>
      <c r="AG105" s="57"/>
    </row>
    <row r="106" spans="1:33" s="2" customFormat="1" ht="20.100000000000001" customHeight="1">
      <c r="A106" s="114"/>
      <c r="B106" s="28" t="s">
        <v>144</v>
      </c>
      <c r="C106" s="29">
        <f t="shared" si="66"/>
        <v>25</v>
      </c>
      <c r="D106" s="28"/>
      <c r="E106" s="28"/>
      <c r="F106" s="28"/>
      <c r="G106" s="28"/>
      <c r="H106" s="28"/>
      <c r="I106" s="45">
        <f t="shared" si="53"/>
        <v>0</v>
      </c>
      <c r="J106" s="45"/>
      <c r="K106" s="45"/>
      <c r="L106" s="45">
        <f t="shared" si="54"/>
        <v>25</v>
      </c>
      <c r="M106" s="45">
        <v>20</v>
      </c>
      <c r="N106" s="45"/>
      <c r="O106" s="45">
        <v>5</v>
      </c>
      <c r="P106" s="28"/>
      <c r="Q106" s="28"/>
      <c r="R106" s="43"/>
      <c r="S106" s="54"/>
      <c r="T106" s="54"/>
      <c r="U106" s="54"/>
      <c r="V106" s="54"/>
      <c r="W106" s="56">
        <f t="shared" si="62"/>
        <v>0</v>
      </c>
      <c r="X106" s="57">
        <f t="shared" si="63"/>
        <v>0</v>
      </c>
      <c r="Y106" s="57">
        <f t="shared" si="64"/>
        <v>0</v>
      </c>
      <c r="Z106" s="57"/>
      <c r="AA106" s="57">
        <v>0</v>
      </c>
      <c r="AB106" s="57">
        <f t="shared" si="65"/>
        <v>0</v>
      </c>
      <c r="AC106" s="57">
        <v>0</v>
      </c>
      <c r="AD106" s="57">
        <v>0</v>
      </c>
      <c r="AE106" s="57"/>
      <c r="AF106" s="57"/>
      <c r="AG106" s="57"/>
    </row>
    <row r="107" spans="1:33" s="2" customFormat="1" ht="20.100000000000001" customHeight="1">
      <c r="A107" s="114"/>
      <c r="B107" s="28" t="s">
        <v>145</v>
      </c>
      <c r="C107" s="29">
        <f t="shared" si="66"/>
        <v>22.68</v>
      </c>
      <c r="D107" s="28"/>
      <c r="E107" s="28"/>
      <c r="F107" s="28"/>
      <c r="G107" s="28"/>
      <c r="H107" s="28"/>
      <c r="I107" s="45">
        <f t="shared" si="53"/>
        <v>0</v>
      </c>
      <c r="J107" s="45"/>
      <c r="K107" s="45"/>
      <c r="L107" s="45">
        <f t="shared" si="54"/>
        <v>25</v>
      </c>
      <c r="M107" s="45">
        <v>20</v>
      </c>
      <c r="N107" s="45"/>
      <c r="O107" s="45">
        <v>5</v>
      </c>
      <c r="P107" s="28"/>
      <c r="Q107" s="28"/>
      <c r="R107" s="43"/>
      <c r="S107" s="54"/>
      <c r="T107" s="54"/>
      <c r="U107" s="54"/>
      <c r="V107" s="54"/>
      <c r="W107" s="56">
        <f t="shared" si="62"/>
        <v>-2.3199999999999998</v>
      </c>
      <c r="X107" s="57">
        <f t="shared" si="63"/>
        <v>-2.3199999999999998</v>
      </c>
      <c r="Y107" s="57">
        <f t="shared" si="64"/>
        <v>-2.31</v>
      </c>
      <c r="Z107" s="57">
        <v>-1.88</v>
      </c>
      <c r="AA107" s="57">
        <v>-0.43</v>
      </c>
      <c r="AB107" s="57">
        <f t="shared" si="65"/>
        <v>-0.01</v>
      </c>
      <c r="AC107" s="57">
        <v>0</v>
      </c>
      <c r="AD107" s="57">
        <v>-0.01</v>
      </c>
      <c r="AE107" s="57"/>
      <c r="AF107" s="57"/>
      <c r="AG107" s="57"/>
    </row>
    <row r="108" spans="1:33" s="2" customFormat="1" ht="20.100000000000001" customHeight="1">
      <c r="A108" s="114"/>
      <c r="B108" s="28" t="s">
        <v>146</v>
      </c>
      <c r="C108" s="29">
        <f t="shared" si="66"/>
        <v>20.92</v>
      </c>
      <c r="D108" s="28"/>
      <c r="E108" s="28"/>
      <c r="F108" s="28"/>
      <c r="G108" s="28"/>
      <c r="H108" s="28"/>
      <c r="I108" s="45">
        <f t="shared" si="53"/>
        <v>0</v>
      </c>
      <c r="J108" s="45"/>
      <c r="K108" s="45"/>
      <c r="L108" s="45">
        <f t="shared" si="54"/>
        <v>25</v>
      </c>
      <c r="M108" s="45">
        <v>20</v>
      </c>
      <c r="N108" s="45"/>
      <c r="O108" s="45">
        <v>5</v>
      </c>
      <c r="P108" s="28"/>
      <c r="Q108" s="28"/>
      <c r="R108" s="43"/>
      <c r="S108" s="54"/>
      <c r="T108" s="54"/>
      <c r="U108" s="54"/>
      <c r="V108" s="54"/>
      <c r="W108" s="56">
        <f t="shared" si="62"/>
        <v>-4.08</v>
      </c>
      <c r="X108" s="57">
        <f t="shared" si="63"/>
        <v>-4.08</v>
      </c>
      <c r="Y108" s="57">
        <f t="shared" si="64"/>
        <v>-3.7199999999999998</v>
      </c>
      <c r="Z108" s="57">
        <v>-3.67</v>
      </c>
      <c r="AA108" s="57">
        <v>-0.05</v>
      </c>
      <c r="AB108" s="57">
        <f t="shared" si="65"/>
        <v>-0.36</v>
      </c>
      <c r="AC108" s="57">
        <v>0</v>
      </c>
      <c r="AD108" s="57">
        <v>-0.36</v>
      </c>
      <c r="AE108" s="57"/>
      <c r="AF108" s="57"/>
      <c r="AG108" s="57"/>
    </row>
    <row r="109" spans="1:33" s="2" customFormat="1" ht="20.100000000000001" customHeight="1">
      <c r="A109" s="114"/>
      <c r="B109" s="28" t="s">
        <v>147</v>
      </c>
      <c r="C109" s="29">
        <f t="shared" si="66"/>
        <v>44.59</v>
      </c>
      <c r="D109" s="28"/>
      <c r="E109" s="28"/>
      <c r="F109" s="28"/>
      <c r="G109" s="28"/>
      <c r="H109" s="28"/>
      <c r="I109" s="45">
        <f t="shared" si="53"/>
        <v>25</v>
      </c>
      <c r="J109" s="45"/>
      <c r="K109" s="45">
        <v>25</v>
      </c>
      <c r="L109" s="45">
        <f t="shared" si="54"/>
        <v>20</v>
      </c>
      <c r="M109" s="45">
        <v>20</v>
      </c>
      <c r="N109" s="45"/>
      <c r="O109" s="45"/>
      <c r="P109" s="28"/>
      <c r="Q109" s="28"/>
      <c r="R109" s="43"/>
      <c r="S109" s="54"/>
      <c r="T109" s="54"/>
      <c r="U109" s="54"/>
      <c r="V109" s="54"/>
      <c r="W109" s="56">
        <f t="shared" si="62"/>
        <v>-0.41000000000000003</v>
      </c>
      <c r="X109" s="57">
        <f t="shared" si="63"/>
        <v>-0.41000000000000003</v>
      </c>
      <c r="Y109" s="57">
        <f t="shared" si="64"/>
        <v>-0.31</v>
      </c>
      <c r="Z109" s="57">
        <v>-0.31</v>
      </c>
      <c r="AA109" s="57">
        <v>0</v>
      </c>
      <c r="AB109" s="57">
        <f t="shared" si="65"/>
        <v>-0.1</v>
      </c>
      <c r="AC109" s="57">
        <v>-0.1</v>
      </c>
      <c r="AD109" s="57">
        <v>0</v>
      </c>
      <c r="AE109" s="57"/>
      <c r="AF109" s="57"/>
      <c r="AG109" s="57"/>
    </row>
    <row r="110" spans="1:33" s="2" customFormat="1" ht="20.100000000000001" customHeight="1">
      <c r="A110" s="114"/>
      <c r="B110" s="28" t="s">
        <v>148</v>
      </c>
      <c r="C110" s="29">
        <f t="shared" si="66"/>
        <v>-13.43</v>
      </c>
      <c r="D110" s="28"/>
      <c r="E110" s="28"/>
      <c r="F110" s="28"/>
      <c r="G110" s="28"/>
      <c r="H110" s="28"/>
      <c r="I110" s="45">
        <f t="shared" si="53"/>
        <v>0</v>
      </c>
      <c r="J110" s="45"/>
      <c r="K110" s="45"/>
      <c r="L110" s="45">
        <f t="shared" si="54"/>
        <v>25</v>
      </c>
      <c r="M110" s="45">
        <v>20</v>
      </c>
      <c r="N110" s="45"/>
      <c r="O110" s="45">
        <v>5</v>
      </c>
      <c r="P110" s="28"/>
      <c r="Q110" s="28"/>
      <c r="R110" s="43"/>
      <c r="S110" s="54"/>
      <c r="T110" s="54"/>
      <c r="U110" s="54"/>
      <c r="V110" s="54"/>
      <c r="W110" s="56">
        <f t="shared" si="62"/>
        <v>-38.43</v>
      </c>
      <c r="X110" s="57">
        <f t="shared" si="63"/>
        <v>-38.43</v>
      </c>
      <c r="Y110" s="57">
        <f t="shared" si="64"/>
        <v>-38.15</v>
      </c>
      <c r="Z110" s="57">
        <v>-38.15</v>
      </c>
      <c r="AA110" s="57">
        <v>0</v>
      </c>
      <c r="AB110" s="57">
        <f t="shared" si="65"/>
        <v>-0.28000000000000003</v>
      </c>
      <c r="AC110" s="57">
        <v>-0.21</v>
      </c>
      <c r="AD110" s="57">
        <v>-7.0000000000000007E-2</v>
      </c>
      <c r="AE110" s="57"/>
      <c r="AF110" s="57"/>
      <c r="AG110" s="57"/>
    </row>
    <row r="111" spans="1:33" s="2" customFormat="1" ht="20.100000000000001" customHeight="1">
      <c r="A111" s="114"/>
      <c r="B111" s="28" t="s">
        <v>149</v>
      </c>
      <c r="C111" s="29">
        <f t="shared" si="66"/>
        <v>19.899999999999999</v>
      </c>
      <c r="D111" s="28"/>
      <c r="E111" s="28"/>
      <c r="F111" s="28"/>
      <c r="G111" s="28"/>
      <c r="H111" s="28"/>
      <c r="I111" s="45">
        <f t="shared" si="53"/>
        <v>0</v>
      </c>
      <c r="J111" s="45"/>
      <c r="K111" s="45"/>
      <c r="L111" s="45">
        <f t="shared" si="54"/>
        <v>20</v>
      </c>
      <c r="M111" s="45">
        <v>20</v>
      </c>
      <c r="N111" s="45"/>
      <c r="O111" s="45"/>
      <c r="P111" s="28"/>
      <c r="Q111" s="28"/>
      <c r="R111" s="43"/>
      <c r="S111" s="54"/>
      <c r="T111" s="54"/>
      <c r="U111" s="54"/>
      <c r="V111" s="54"/>
      <c r="W111" s="56">
        <f t="shared" si="62"/>
        <v>-0.1</v>
      </c>
      <c r="X111" s="57">
        <f t="shared" si="63"/>
        <v>-0.1</v>
      </c>
      <c r="Y111" s="57">
        <f t="shared" si="64"/>
        <v>-0.1</v>
      </c>
      <c r="Z111" s="57">
        <v>-0.1</v>
      </c>
      <c r="AA111" s="57">
        <v>0</v>
      </c>
      <c r="AB111" s="57">
        <f t="shared" si="65"/>
        <v>0</v>
      </c>
      <c r="AC111" s="57">
        <v>0</v>
      </c>
      <c r="AD111" s="57">
        <v>0</v>
      </c>
      <c r="AE111" s="57"/>
      <c r="AF111" s="57"/>
      <c r="AG111" s="57"/>
    </row>
    <row r="112" spans="1:33" s="2" customFormat="1" ht="20.100000000000001" customHeight="1">
      <c r="A112" s="114"/>
      <c r="B112" s="28" t="s">
        <v>150</v>
      </c>
      <c r="C112" s="29">
        <f t="shared" si="66"/>
        <v>1044.04</v>
      </c>
      <c r="D112" s="28"/>
      <c r="E112" s="28"/>
      <c r="F112" s="28"/>
      <c r="G112" s="28"/>
      <c r="H112" s="28"/>
      <c r="I112" s="45">
        <f t="shared" si="53"/>
        <v>1025</v>
      </c>
      <c r="J112" s="45">
        <v>1000</v>
      </c>
      <c r="K112" s="45">
        <v>25</v>
      </c>
      <c r="L112" s="45">
        <f t="shared" si="54"/>
        <v>25</v>
      </c>
      <c r="M112" s="45">
        <v>20</v>
      </c>
      <c r="N112" s="45"/>
      <c r="O112" s="45">
        <v>5</v>
      </c>
      <c r="P112" s="28"/>
      <c r="Q112" s="28"/>
      <c r="R112" s="43"/>
      <c r="S112" s="54"/>
      <c r="T112" s="54"/>
      <c r="U112" s="54"/>
      <c r="V112" s="54"/>
      <c r="W112" s="56">
        <f t="shared" si="62"/>
        <v>-5.9599999999999991</v>
      </c>
      <c r="X112" s="57">
        <f t="shared" si="63"/>
        <v>-5.9599999999999991</v>
      </c>
      <c r="Y112" s="57">
        <f t="shared" si="64"/>
        <v>-5.7799999999999994</v>
      </c>
      <c r="Z112" s="57">
        <v>-0.73</v>
      </c>
      <c r="AA112" s="57">
        <v>-5.05</v>
      </c>
      <c r="AB112" s="57">
        <f t="shared" si="65"/>
        <v>-0.18</v>
      </c>
      <c r="AC112" s="57">
        <v>0</v>
      </c>
      <c r="AD112" s="57">
        <v>-0.18</v>
      </c>
      <c r="AE112" s="57"/>
      <c r="AF112" s="57"/>
      <c r="AG112" s="57"/>
    </row>
    <row r="113" spans="1:33" s="2" customFormat="1" ht="19.5" customHeight="1">
      <c r="A113" s="114"/>
      <c r="B113" s="28" t="s">
        <v>151</v>
      </c>
      <c r="C113" s="29">
        <f t="shared" si="66"/>
        <v>24.8</v>
      </c>
      <c r="D113" s="28"/>
      <c r="E113" s="28"/>
      <c r="F113" s="28"/>
      <c r="G113" s="28"/>
      <c r="H113" s="28"/>
      <c r="I113" s="45">
        <f t="shared" si="53"/>
        <v>0</v>
      </c>
      <c r="J113" s="45"/>
      <c r="K113" s="45"/>
      <c r="L113" s="45">
        <f t="shared" si="54"/>
        <v>25</v>
      </c>
      <c r="M113" s="45">
        <v>20</v>
      </c>
      <c r="N113" s="45"/>
      <c r="O113" s="45">
        <v>5</v>
      </c>
      <c r="P113" s="28"/>
      <c r="Q113" s="28"/>
      <c r="R113" s="43"/>
      <c r="S113" s="54"/>
      <c r="T113" s="54"/>
      <c r="U113" s="54"/>
      <c r="V113" s="54"/>
      <c r="W113" s="56">
        <f t="shared" si="62"/>
        <v>-0.2</v>
      </c>
      <c r="X113" s="57">
        <f t="shared" si="63"/>
        <v>-0.2</v>
      </c>
      <c r="Y113" s="57">
        <f t="shared" si="64"/>
        <v>-0.01</v>
      </c>
      <c r="Z113" s="57"/>
      <c r="AA113" s="57">
        <v>-0.01</v>
      </c>
      <c r="AB113" s="57">
        <f t="shared" si="65"/>
        <v>-0.19</v>
      </c>
      <c r="AC113" s="57">
        <v>-0.1</v>
      </c>
      <c r="AD113" s="57">
        <v>-0.09</v>
      </c>
      <c r="AE113" s="57"/>
      <c r="AF113" s="57"/>
      <c r="AG113" s="57"/>
    </row>
    <row r="114" spans="1:33" s="2" customFormat="1" ht="20.100000000000001" customHeight="1">
      <c r="A114" s="114"/>
      <c r="B114" s="28" t="s">
        <v>152</v>
      </c>
      <c r="C114" s="29">
        <f t="shared" si="66"/>
        <v>13.23</v>
      </c>
      <c r="D114" s="28"/>
      <c r="E114" s="28"/>
      <c r="F114" s="28"/>
      <c r="G114" s="28"/>
      <c r="H114" s="28"/>
      <c r="I114" s="45">
        <f t="shared" si="53"/>
        <v>0</v>
      </c>
      <c r="J114" s="45"/>
      <c r="K114" s="45"/>
      <c r="L114" s="45">
        <f t="shared" si="54"/>
        <v>25</v>
      </c>
      <c r="M114" s="45">
        <v>20</v>
      </c>
      <c r="N114" s="45"/>
      <c r="O114" s="45">
        <v>5</v>
      </c>
      <c r="P114" s="28"/>
      <c r="Q114" s="28"/>
      <c r="R114" s="43"/>
      <c r="S114" s="54"/>
      <c r="T114" s="54"/>
      <c r="U114" s="54"/>
      <c r="V114" s="54"/>
      <c r="W114" s="56">
        <f t="shared" si="62"/>
        <v>-11.77</v>
      </c>
      <c r="X114" s="57">
        <f t="shared" si="63"/>
        <v>-11.77</v>
      </c>
      <c r="Y114" s="57">
        <f t="shared" si="64"/>
        <v>-11.67</v>
      </c>
      <c r="Z114" s="57">
        <v>-11.67</v>
      </c>
      <c r="AA114" s="57"/>
      <c r="AB114" s="57">
        <f t="shared" si="65"/>
        <v>-0.1</v>
      </c>
      <c r="AC114" s="57">
        <v>-0.1</v>
      </c>
      <c r="AD114" s="57"/>
      <c r="AE114" s="57"/>
      <c r="AF114" s="57"/>
      <c r="AG114" s="57"/>
    </row>
    <row r="115" spans="1:33" s="1" customFormat="1" ht="30" customHeight="1">
      <c r="A115" s="112" t="s">
        <v>153</v>
      </c>
      <c r="B115" s="21" t="s">
        <v>24</v>
      </c>
      <c r="C115" s="22">
        <f t="shared" si="66"/>
        <v>2587.0300000000002</v>
      </c>
      <c r="D115" s="30">
        <f>SUM(D116:D124)</f>
        <v>40.83</v>
      </c>
      <c r="E115" s="30">
        <f t="shared" ref="E115:G115" si="72">SUM(E116:E124)</f>
        <v>503.4</v>
      </c>
      <c r="F115" s="30">
        <f t="shared" si="72"/>
        <v>61.25</v>
      </c>
      <c r="G115" s="30">
        <f t="shared" si="72"/>
        <v>605.48</v>
      </c>
      <c r="H115" s="30"/>
      <c r="I115" s="42">
        <f t="shared" si="53"/>
        <v>1050</v>
      </c>
      <c r="J115" s="42">
        <f t="shared" ref="J115:K115" si="73">SUM(J117:J124)</f>
        <v>1000</v>
      </c>
      <c r="K115" s="42">
        <f t="shared" si="73"/>
        <v>50</v>
      </c>
      <c r="L115" s="47">
        <f t="shared" si="54"/>
        <v>332</v>
      </c>
      <c r="M115" s="42">
        <f>SUM(M116:M124)</f>
        <v>240</v>
      </c>
      <c r="N115" s="42">
        <f t="shared" ref="N115:O115" si="74">SUM(N116:N124)</f>
        <v>30</v>
      </c>
      <c r="O115" s="42">
        <f t="shared" si="74"/>
        <v>62</v>
      </c>
      <c r="P115" s="42"/>
      <c r="Q115" s="42"/>
      <c r="R115" s="42"/>
      <c r="S115" s="42">
        <f t="shared" ref="S115" si="75">SUM(S116:S124)</f>
        <v>520</v>
      </c>
      <c r="T115" s="54"/>
      <c r="U115" s="54"/>
      <c r="V115" s="54"/>
      <c r="W115" s="55">
        <f t="shared" si="62"/>
        <v>79.550000000000011</v>
      </c>
      <c r="X115" s="52">
        <f t="shared" si="63"/>
        <v>-135.94999999999999</v>
      </c>
      <c r="Y115" s="52">
        <f t="shared" si="64"/>
        <v>-76.33</v>
      </c>
      <c r="Z115" s="52">
        <v>-76.33</v>
      </c>
      <c r="AA115" s="52">
        <v>0</v>
      </c>
      <c r="AB115" s="52">
        <f t="shared" si="65"/>
        <v>-59.620000000000005</v>
      </c>
      <c r="AC115" s="52">
        <v>-42.85</v>
      </c>
      <c r="AD115" s="52">
        <f>SUM(AD117:AD124)</f>
        <v>-16.77</v>
      </c>
      <c r="AE115" s="52">
        <f t="shared" ref="AE115:AE116" si="76">SUM(AF115:AG115)</f>
        <v>215.5</v>
      </c>
      <c r="AF115" s="52">
        <v>107.48</v>
      </c>
      <c r="AG115" s="52">
        <v>108.02</v>
      </c>
    </row>
    <row r="116" spans="1:33" s="1" customFormat="1" ht="30" customHeight="1">
      <c r="A116" s="112"/>
      <c r="B116" s="28" t="s">
        <v>154</v>
      </c>
      <c r="C116" s="29">
        <f t="shared" si="66"/>
        <v>1313.8</v>
      </c>
      <c r="D116" s="31">
        <v>40.83</v>
      </c>
      <c r="E116" s="34">
        <v>503.4</v>
      </c>
      <c r="F116" s="33">
        <v>61.25</v>
      </c>
      <c r="G116" s="31">
        <f>SUM(D116:F116)</f>
        <v>605.48</v>
      </c>
      <c r="H116" s="31">
        <v>0</v>
      </c>
      <c r="I116" s="44">
        <v>0</v>
      </c>
      <c r="J116" s="42"/>
      <c r="K116" s="42"/>
      <c r="L116" s="45">
        <f t="shared" si="54"/>
        <v>92</v>
      </c>
      <c r="M116" s="44">
        <v>0</v>
      </c>
      <c r="N116" s="44">
        <v>30</v>
      </c>
      <c r="O116" s="44">
        <v>62</v>
      </c>
      <c r="P116" s="30"/>
      <c r="Q116" s="30"/>
      <c r="R116" s="48"/>
      <c r="S116" s="58">
        <v>520</v>
      </c>
      <c r="T116" s="54"/>
      <c r="U116" s="54"/>
      <c r="V116" s="54"/>
      <c r="W116" s="56">
        <f t="shared" si="62"/>
        <v>96.32</v>
      </c>
      <c r="X116" s="57">
        <f t="shared" si="63"/>
        <v>-119.18</v>
      </c>
      <c r="Y116" s="57">
        <f t="shared" si="64"/>
        <v>-76.33</v>
      </c>
      <c r="Z116" s="57">
        <v>-76.33</v>
      </c>
      <c r="AA116" s="57"/>
      <c r="AB116" s="57">
        <f t="shared" si="65"/>
        <v>-42.85</v>
      </c>
      <c r="AC116" s="57">
        <v>-42.85</v>
      </c>
      <c r="AD116" s="57"/>
      <c r="AE116" s="57">
        <f t="shared" si="76"/>
        <v>215.5</v>
      </c>
      <c r="AF116" s="57">
        <v>107.48</v>
      </c>
      <c r="AG116" s="57">
        <v>108.02</v>
      </c>
    </row>
    <row r="117" spans="1:33" ht="20.100000000000001" customHeight="1">
      <c r="A117" s="112"/>
      <c r="B117" s="74" t="s">
        <v>155</v>
      </c>
      <c r="C117" s="29">
        <f t="shared" si="66"/>
        <v>1125</v>
      </c>
      <c r="D117" s="74"/>
      <c r="E117" s="74"/>
      <c r="F117" s="74"/>
      <c r="G117" s="74"/>
      <c r="H117" s="74"/>
      <c r="I117" s="45">
        <f t="shared" si="53"/>
        <v>1025</v>
      </c>
      <c r="J117" s="45">
        <v>1000</v>
      </c>
      <c r="K117" s="45">
        <v>25</v>
      </c>
      <c r="L117" s="45">
        <f t="shared" si="54"/>
        <v>100</v>
      </c>
      <c r="M117" s="45">
        <v>100</v>
      </c>
      <c r="N117" s="45"/>
      <c r="O117" s="45"/>
      <c r="P117" s="74"/>
      <c r="Q117" s="74"/>
      <c r="R117" s="76"/>
      <c r="S117" s="54"/>
      <c r="T117" s="54"/>
      <c r="U117" s="54"/>
      <c r="V117" s="54"/>
      <c r="W117" s="56">
        <f t="shared" si="62"/>
        <v>0</v>
      </c>
      <c r="X117" s="57">
        <f t="shared" si="63"/>
        <v>0</v>
      </c>
      <c r="Y117" s="57">
        <f t="shared" si="64"/>
        <v>0</v>
      </c>
      <c r="Z117" s="57"/>
      <c r="AA117" s="57">
        <v>0</v>
      </c>
      <c r="AB117" s="57">
        <f t="shared" si="65"/>
        <v>0</v>
      </c>
      <c r="AC117" s="57"/>
      <c r="AD117" s="57">
        <v>0</v>
      </c>
      <c r="AE117" s="57"/>
      <c r="AF117" s="57"/>
      <c r="AG117" s="57"/>
    </row>
    <row r="118" spans="1:33" ht="20.100000000000001" customHeight="1">
      <c r="A118" s="112"/>
      <c r="B118" s="74" t="s">
        <v>156</v>
      </c>
      <c r="C118" s="29">
        <f t="shared" si="66"/>
        <v>19.93</v>
      </c>
      <c r="D118" s="74"/>
      <c r="E118" s="74"/>
      <c r="F118" s="74"/>
      <c r="G118" s="74"/>
      <c r="H118" s="74"/>
      <c r="I118" s="45">
        <f t="shared" si="53"/>
        <v>0</v>
      </c>
      <c r="J118" s="45"/>
      <c r="K118" s="45"/>
      <c r="L118" s="45">
        <f t="shared" si="54"/>
        <v>20</v>
      </c>
      <c r="M118" s="45">
        <v>20</v>
      </c>
      <c r="N118" s="45"/>
      <c r="O118" s="45"/>
      <c r="P118" s="74"/>
      <c r="Q118" s="74"/>
      <c r="R118" s="76"/>
      <c r="S118" s="77"/>
      <c r="T118" s="77"/>
      <c r="U118" s="77"/>
      <c r="V118" s="77"/>
      <c r="W118" s="56">
        <f t="shared" si="62"/>
        <v>-7.0000000000000007E-2</v>
      </c>
      <c r="X118" s="57">
        <f t="shared" si="63"/>
        <v>-7.0000000000000007E-2</v>
      </c>
      <c r="Y118" s="57">
        <f t="shared" si="64"/>
        <v>0</v>
      </c>
      <c r="Z118" s="57"/>
      <c r="AA118" s="57">
        <v>0</v>
      </c>
      <c r="AB118" s="57">
        <f t="shared" si="65"/>
        <v>-7.0000000000000007E-2</v>
      </c>
      <c r="AC118" s="57"/>
      <c r="AD118" s="57">
        <v>-7.0000000000000007E-2</v>
      </c>
      <c r="AE118" s="57"/>
      <c r="AF118" s="57"/>
      <c r="AG118" s="57"/>
    </row>
    <row r="119" spans="1:33" ht="20.100000000000001" customHeight="1">
      <c r="A119" s="112"/>
      <c r="B119" s="74" t="s">
        <v>157</v>
      </c>
      <c r="C119" s="29">
        <f t="shared" si="66"/>
        <v>5.2799999999999994</v>
      </c>
      <c r="D119" s="74"/>
      <c r="E119" s="74"/>
      <c r="F119" s="74"/>
      <c r="G119" s="74"/>
      <c r="H119" s="74"/>
      <c r="I119" s="45">
        <f t="shared" si="53"/>
        <v>0</v>
      </c>
      <c r="J119" s="45"/>
      <c r="K119" s="45"/>
      <c r="L119" s="45">
        <f t="shared" si="54"/>
        <v>20</v>
      </c>
      <c r="M119" s="45">
        <v>20</v>
      </c>
      <c r="N119" s="45"/>
      <c r="O119" s="45"/>
      <c r="P119" s="74"/>
      <c r="Q119" s="74"/>
      <c r="R119" s="76"/>
      <c r="S119" s="77"/>
      <c r="T119" s="77"/>
      <c r="U119" s="77"/>
      <c r="V119" s="77"/>
      <c r="W119" s="56">
        <f t="shared" si="62"/>
        <v>-14.72</v>
      </c>
      <c r="X119" s="57">
        <f t="shared" si="63"/>
        <v>-14.72</v>
      </c>
      <c r="Y119" s="57">
        <f t="shared" si="64"/>
        <v>0</v>
      </c>
      <c r="Z119" s="57"/>
      <c r="AA119" s="57">
        <v>0</v>
      </c>
      <c r="AB119" s="57">
        <f t="shared" si="65"/>
        <v>-14.72</v>
      </c>
      <c r="AC119" s="57"/>
      <c r="AD119" s="57">
        <v>-14.72</v>
      </c>
      <c r="AE119" s="57"/>
      <c r="AF119" s="57"/>
      <c r="AG119" s="57"/>
    </row>
    <row r="120" spans="1:33" ht="20.100000000000001" customHeight="1">
      <c r="A120" s="112"/>
      <c r="B120" s="74" t="s">
        <v>158</v>
      </c>
      <c r="C120" s="29">
        <f t="shared" si="66"/>
        <v>45</v>
      </c>
      <c r="D120" s="74"/>
      <c r="E120" s="74"/>
      <c r="F120" s="74"/>
      <c r="G120" s="74"/>
      <c r="H120" s="74"/>
      <c r="I120" s="45">
        <f t="shared" si="53"/>
        <v>25</v>
      </c>
      <c r="J120" s="45"/>
      <c r="K120" s="45">
        <v>25</v>
      </c>
      <c r="L120" s="45">
        <f t="shared" si="54"/>
        <v>20</v>
      </c>
      <c r="M120" s="45">
        <v>20</v>
      </c>
      <c r="N120" s="45"/>
      <c r="O120" s="45"/>
      <c r="P120" s="74"/>
      <c r="Q120" s="74"/>
      <c r="R120" s="76"/>
      <c r="S120" s="77"/>
      <c r="T120" s="77"/>
      <c r="U120" s="77"/>
      <c r="V120" s="77"/>
      <c r="W120" s="56">
        <f t="shared" si="62"/>
        <v>0</v>
      </c>
      <c r="X120" s="57">
        <f t="shared" si="63"/>
        <v>0</v>
      </c>
      <c r="Y120" s="57">
        <f t="shared" si="64"/>
        <v>0</v>
      </c>
      <c r="Z120" s="57"/>
      <c r="AA120" s="57">
        <v>0</v>
      </c>
      <c r="AB120" s="57">
        <f t="shared" si="65"/>
        <v>0</v>
      </c>
      <c r="AC120" s="57"/>
      <c r="AD120" s="57">
        <v>0</v>
      </c>
      <c r="AE120" s="57"/>
      <c r="AF120" s="57"/>
      <c r="AG120" s="57"/>
    </row>
    <row r="121" spans="1:33" ht="20.100000000000001" customHeight="1">
      <c r="A121" s="112"/>
      <c r="B121" s="74" t="s">
        <v>159</v>
      </c>
      <c r="C121" s="29">
        <f t="shared" si="66"/>
        <v>20</v>
      </c>
      <c r="D121" s="74"/>
      <c r="E121" s="74"/>
      <c r="F121" s="74"/>
      <c r="G121" s="74"/>
      <c r="H121" s="74"/>
      <c r="I121" s="45">
        <f t="shared" si="53"/>
        <v>0</v>
      </c>
      <c r="J121" s="45"/>
      <c r="K121" s="45"/>
      <c r="L121" s="45">
        <f t="shared" si="54"/>
        <v>20</v>
      </c>
      <c r="M121" s="45">
        <v>20</v>
      </c>
      <c r="N121" s="45"/>
      <c r="O121" s="45"/>
      <c r="P121" s="74"/>
      <c r="Q121" s="74"/>
      <c r="R121" s="76"/>
      <c r="S121" s="77"/>
      <c r="T121" s="77"/>
      <c r="U121" s="77"/>
      <c r="V121" s="77"/>
      <c r="W121" s="56">
        <f t="shared" si="62"/>
        <v>0</v>
      </c>
      <c r="X121" s="57">
        <f t="shared" si="63"/>
        <v>0</v>
      </c>
      <c r="Y121" s="57">
        <f t="shared" si="64"/>
        <v>0</v>
      </c>
      <c r="Z121" s="57"/>
      <c r="AA121" s="57">
        <v>0</v>
      </c>
      <c r="AB121" s="57">
        <f t="shared" si="65"/>
        <v>0</v>
      </c>
      <c r="AC121" s="57"/>
      <c r="AD121" s="57">
        <v>0</v>
      </c>
      <c r="AE121" s="57"/>
      <c r="AF121" s="57"/>
      <c r="AG121" s="57"/>
    </row>
    <row r="122" spans="1:33" ht="20.100000000000001" customHeight="1">
      <c r="A122" s="112"/>
      <c r="B122" s="74" t="s">
        <v>160</v>
      </c>
      <c r="C122" s="29">
        <f t="shared" si="66"/>
        <v>19.71</v>
      </c>
      <c r="D122" s="74"/>
      <c r="E122" s="74"/>
      <c r="F122" s="74"/>
      <c r="G122" s="74"/>
      <c r="H122" s="74"/>
      <c r="I122" s="45">
        <f t="shared" si="53"/>
        <v>0</v>
      </c>
      <c r="J122" s="45"/>
      <c r="K122" s="45"/>
      <c r="L122" s="45">
        <f t="shared" si="54"/>
        <v>20</v>
      </c>
      <c r="M122" s="45">
        <v>20</v>
      </c>
      <c r="N122" s="45"/>
      <c r="O122" s="45"/>
      <c r="P122" s="74"/>
      <c r="Q122" s="74"/>
      <c r="R122" s="76"/>
      <c r="S122" s="77"/>
      <c r="T122" s="77"/>
      <c r="U122" s="77"/>
      <c r="V122" s="77"/>
      <c r="W122" s="56">
        <f t="shared" si="62"/>
        <v>-0.28999999999999998</v>
      </c>
      <c r="X122" s="57">
        <f t="shared" si="63"/>
        <v>-0.28999999999999998</v>
      </c>
      <c r="Y122" s="57">
        <f t="shared" si="64"/>
        <v>0</v>
      </c>
      <c r="Z122" s="57"/>
      <c r="AA122" s="57">
        <v>0</v>
      </c>
      <c r="AB122" s="57">
        <f t="shared" si="65"/>
        <v>-0.28999999999999998</v>
      </c>
      <c r="AC122" s="57"/>
      <c r="AD122" s="57">
        <v>-0.28999999999999998</v>
      </c>
      <c r="AE122" s="57"/>
      <c r="AF122" s="57"/>
      <c r="AG122" s="57"/>
    </row>
    <row r="123" spans="1:33" ht="20.100000000000001" customHeight="1">
      <c r="A123" s="112"/>
      <c r="B123" s="74" t="s">
        <v>161</v>
      </c>
      <c r="C123" s="29">
        <f t="shared" si="66"/>
        <v>18.309999999999999</v>
      </c>
      <c r="D123" s="74"/>
      <c r="E123" s="74"/>
      <c r="F123" s="74"/>
      <c r="G123" s="74"/>
      <c r="H123" s="74"/>
      <c r="I123" s="45">
        <f t="shared" si="53"/>
        <v>0</v>
      </c>
      <c r="J123" s="45"/>
      <c r="K123" s="45"/>
      <c r="L123" s="45">
        <f t="shared" si="54"/>
        <v>20</v>
      </c>
      <c r="M123" s="45">
        <v>20</v>
      </c>
      <c r="N123" s="45"/>
      <c r="O123" s="45"/>
      <c r="P123" s="74"/>
      <c r="Q123" s="74"/>
      <c r="R123" s="76"/>
      <c r="S123" s="77"/>
      <c r="T123" s="77"/>
      <c r="U123" s="77"/>
      <c r="V123" s="77"/>
      <c r="W123" s="56">
        <f t="shared" si="62"/>
        <v>-1.69</v>
      </c>
      <c r="X123" s="57">
        <f t="shared" si="63"/>
        <v>-1.69</v>
      </c>
      <c r="Y123" s="57">
        <f t="shared" si="64"/>
        <v>0</v>
      </c>
      <c r="Z123" s="57"/>
      <c r="AA123" s="57">
        <v>0</v>
      </c>
      <c r="AB123" s="57">
        <f t="shared" si="65"/>
        <v>-1.69</v>
      </c>
      <c r="AC123" s="57"/>
      <c r="AD123" s="57">
        <v>-1.69</v>
      </c>
      <c r="AE123" s="57"/>
      <c r="AF123" s="57"/>
      <c r="AG123" s="57"/>
    </row>
    <row r="124" spans="1:33" ht="20.100000000000001" customHeight="1">
      <c r="A124" s="112"/>
      <c r="B124" s="74" t="s">
        <v>162</v>
      </c>
      <c r="C124" s="29">
        <f t="shared" si="66"/>
        <v>20</v>
      </c>
      <c r="D124" s="74"/>
      <c r="E124" s="74"/>
      <c r="F124" s="74"/>
      <c r="G124" s="74"/>
      <c r="H124" s="74"/>
      <c r="I124" s="45">
        <f t="shared" si="53"/>
        <v>0</v>
      </c>
      <c r="J124" s="45"/>
      <c r="K124" s="45"/>
      <c r="L124" s="45">
        <f t="shared" si="54"/>
        <v>20</v>
      </c>
      <c r="M124" s="45">
        <v>20</v>
      </c>
      <c r="N124" s="45"/>
      <c r="O124" s="45"/>
      <c r="P124" s="74"/>
      <c r="Q124" s="74"/>
      <c r="R124" s="76"/>
      <c r="S124" s="77"/>
      <c r="T124" s="77"/>
      <c r="U124" s="77"/>
      <c r="V124" s="77"/>
      <c r="W124" s="56">
        <f t="shared" si="62"/>
        <v>0</v>
      </c>
      <c r="X124" s="57">
        <f t="shared" si="63"/>
        <v>0</v>
      </c>
      <c r="Y124" s="57">
        <f t="shared" si="64"/>
        <v>0</v>
      </c>
      <c r="Z124" s="57"/>
      <c r="AA124" s="57">
        <v>0</v>
      </c>
      <c r="AB124" s="57">
        <f t="shared" si="65"/>
        <v>0</v>
      </c>
      <c r="AC124" s="57"/>
      <c r="AD124" s="57">
        <v>0</v>
      </c>
      <c r="AE124" s="57"/>
      <c r="AF124" s="57"/>
      <c r="AG124" s="57"/>
    </row>
    <row r="126" spans="1:33">
      <c r="C126" s="78"/>
    </row>
  </sheetData>
  <mergeCells count="77">
    <mergeCell ref="AE4:AG4"/>
    <mergeCell ref="Y5:AA5"/>
    <mergeCell ref="AB5:AD5"/>
    <mergeCell ref="X5:X6"/>
    <mergeCell ref="AG5:AG6"/>
    <mergeCell ref="A4:A6"/>
    <mergeCell ref="A8:A11"/>
    <mergeCell ref="A12:A18"/>
    <mergeCell ref="A19:A24"/>
    <mergeCell ref="A2:AD2"/>
    <mergeCell ref="W4:AD4"/>
    <mergeCell ref="D20:D21"/>
    <mergeCell ref="G20:G21"/>
    <mergeCell ref="J20:J21"/>
    <mergeCell ref="M20:M21"/>
    <mergeCell ref="S4:S6"/>
    <mergeCell ref="S20:S21"/>
    <mergeCell ref="W5:W6"/>
    <mergeCell ref="A115:A124"/>
    <mergeCell ref="B4:B6"/>
    <mergeCell ref="B20:B21"/>
    <mergeCell ref="B67:B68"/>
    <mergeCell ref="C4:C6"/>
    <mergeCell ref="A66:A72"/>
    <mergeCell ref="A73:A83"/>
    <mergeCell ref="A84:A94"/>
    <mergeCell ref="A95:A100"/>
    <mergeCell ref="A101:A114"/>
    <mergeCell ref="A25:A33"/>
    <mergeCell ref="A34:A44"/>
    <mergeCell ref="A45:A52"/>
    <mergeCell ref="A53:A61"/>
    <mergeCell ref="A62:A65"/>
    <mergeCell ref="A7:B7"/>
    <mergeCell ref="D67:D68"/>
    <mergeCell ref="E20:E21"/>
    <mergeCell ref="E67:E68"/>
    <mergeCell ref="F20:F21"/>
    <mergeCell ref="F67:F68"/>
    <mergeCell ref="G67:G68"/>
    <mergeCell ref="H4:H6"/>
    <mergeCell ref="H20:H21"/>
    <mergeCell ref="H67:H68"/>
    <mergeCell ref="I20:I21"/>
    <mergeCell ref="I67:I68"/>
    <mergeCell ref="J67:J68"/>
    <mergeCell ref="K20:K21"/>
    <mergeCell ref="K67:K68"/>
    <mergeCell ref="L20:L21"/>
    <mergeCell ref="L67:L68"/>
    <mergeCell ref="M67:M68"/>
    <mergeCell ref="N20:N21"/>
    <mergeCell ref="N67:N68"/>
    <mergeCell ref="O20:O21"/>
    <mergeCell ref="O67:O68"/>
    <mergeCell ref="S67:S68"/>
    <mergeCell ref="AB20:AB21"/>
    <mergeCell ref="T20:T21"/>
    <mergeCell ref="U20:U21"/>
    <mergeCell ref="V20:V21"/>
    <mergeCell ref="W20:W21"/>
    <mergeCell ref="AG20:AG21"/>
    <mergeCell ref="D4:G5"/>
    <mergeCell ref="L4:O5"/>
    <mergeCell ref="I4:K5"/>
    <mergeCell ref="P4:R5"/>
    <mergeCell ref="T4:V5"/>
    <mergeCell ref="AC20:AC21"/>
    <mergeCell ref="AD20:AD21"/>
    <mergeCell ref="AE5:AE6"/>
    <mergeCell ref="AE20:AE21"/>
    <mergeCell ref="AF5:AF6"/>
    <mergeCell ref="AF20:AF21"/>
    <mergeCell ref="X20:X21"/>
    <mergeCell ref="Y20:Y21"/>
    <mergeCell ref="Z20:Z21"/>
    <mergeCell ref="AA20:AA21"/>
  </mergeCells>
  <phoneticPr fontId="26" type="noConversion"/>
  <printOptions horizontalCentered="1"/>
  <pageMargins left="0.11811023622047245" right="0.11811023622047245" top="0.74803149606299213" bottom="0.74803149606299213" header="0.31496062992125984" footer="0.31496062992125984"/>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ColWidth="9" defaultRowHeight="13.5"/>
  <sheetData/>
  <phoneticPr fontId="2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ColWidth="9" defaultRowHeight="13.5"/>
  <sheetData/>
  <phoneticPr fontId="2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胡基 null</cp:lastModifiedBy>
  <cp:lastPrinted>2020-05-08T07:47:36Z</cp:lastPrinted>
  <dcterms:created xsi:type="dcterms:W3CDTF">2006-09-16T00:00:00Z</dcterms:created>
  <dcterms:modified xsi:type="dcterms:W3CDTF">2020-05-09T03:03:35Z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