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汇总表" sheetId="1" r:id="rId1"/>
    <sheet name="Sheet3" sheetId="2" r:id="rId2"/>
  </sheets>
  <definedNames>
    <definedName name="_xlnm._FilterDatabase" localSheetId="0" hidden="1">汇总表!$A$6:$W$33</definedName>
    <definedName name="_xlnm.Print_Titles" localSheetId="0">汇总表!$5:$5</definedName>
  </definedNames>
  <calcPr calcId="114210" fullCalcOnLoad="1"/>
</workbook>
</file>

<file path=xl/calcChain.xml><?xml version="1.0" encoding="utf-8"?>
<calcChain xmlns="http://schemas.openxmlformats.org/spreadsheetml/2006/main">
  <c r="C31" i="1"/>
  <c r="D31"/>
  <c r="C30"/>
  <c r="C29"/>
  <c r="D29"/>
  <c r="C28"/>
  <c r="C27"/>
  <c r="C26"/>
  <c r="C25"/>
  <c r="D25"/>
  <c r="C24"/>
  <c r="D24"/>
  <c r="C23"/>
  <c r="D23"/>
  <c r="C22"/>
  <c r="D22"/>
  <c r="C21"/>
  <c r="D21"/>
  <c r="C20"/>
  <c r="D20"/>
  <c r="C19"/>
  <c r="D19"/>
  <c r="C18"/>
  <c r="D18"/>
  <c r="T17"/>
  <c r="S17"/>
  <c r="R17"/>
  <c r="Q17"/>
  <c r="P17"/>
  <c r="O17"/>
  <c r="N17"/>
  <c r="M17"/>
  <c r="L17"/>
  <c r="K17"/>
  <c r="J17"/>
  <c r="I17"/>
  <c r="H17"/>
  <c r="G17"/>
  <c r="F17"/>
  <c r="E17"/>
  <c r="C17"/>
  <c r="D17"/>
  <c r="D16"/>
  <c r="C16"/>
  <c r="D14"/>
  <c r="C14"/>
  <c r="D13"/>
  <c r="C13"/>
  <c r="D11"/>
  <c r="C11"/>
  <c r="D10"/>
  <c r="C10"/>
  <c r="D9"/>
  <c r="C9"/>
  <c r="D8"/>
  <c r="C8"/>
  <c r="D7"/>
  <c r="C7"/>
  <c r="T6"/>
  <c r="S6"/>
  <c r="R6"/>
  <c r="Q6"/>
  <c r="P6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<sst xmlns="http://schemas.openxmlformats.org/spreadsheetml/2006/main" count="122" uniqueCount="70">
  <si>
    <t>附件1</t>
  </si>
  <si>
    <t>第二批交通运输事业发展专项资金汇总表</t>
  </si>
  <si>
    <t>单位：万元</t>
  </si>
  <si>
    <t>县市（区）</t>
  </si>
  <si>
    <t>小计</t>
  </si>
  <si>
    <t>本次拨付</t>
  </si>
  <si>
    <t>云溪区</t>
  </si>
  <si>
    <t>君山区</t>
  </si>
  <si>
    <t>屈原区</t>
  </si>
  <si>
    <t>经开区</t>
  </si>
  <si>
    <t>城陵矶新港区</t>
  </si>
  <si>
    <t>华容县</t>
  </si>
  <si>
    <t>湘阴县</t>
  </si>
  <si>
    <t>汨罗市</t>
  </si>
  <si>
    <t>平江县</t>
  </si>
  <si>
    <t>临湘市</t>
  </si>
  <si>
    <t>市公路建养中心</t>
  </si>
  <si>
    <t>市交通综合执法支队</t>
  </si>
  <si>
    <t>市地方海事局</t>
  </si>
  <si>
    <t>市铁路管理处</t>
  </si>
  <si>
    <t>市恒升公司</t>
  </si>
  <si>
    <t>市交通资金专户</t>
  </si>
  <si>
    <t>功能科目</t>
  </si>
  <si>
    <t>政府预算支出经济科目</t>
  </si>
  <si>
    <t>部门预算支出经济科目</t>
  </si>
  <si>
    <t>备注</t>
  </si>
  <si>
    <t>合计</t>
  </si>
  <si>
    <t>2016年国省干线危桥改造</t>
  </si>
  <si>
    <t>2140199.其他公路水路运输支出</t>
  </si>
  <si>
    <t>503.机关资本性支出（一）</t>
  </si>
  <si>
    <t>2016年县乡道危桥改造</t>
  </si>
  <si>
    <t>2140199
其他公路水路运输支出</t>
  </si>
  <si>
    <t>2017年国省干线危桥改造</t>
  </si>
  <si>
    <t>2017年县乡道危桥改造</t>
  </si>
  <si>
    <t>2017年干线安防</t>
  </si>
  <si>
    <t>自然村通水泥沥青路</t>
  </si>
  <si>
    <t>已拨付</t>
  </si>
  <si>
    <t>已拨付市村村通专户</t>
  </si>
  <si>
    <t>窄路加宽</t>
  </si>
  <si>
    <t>洞庭湖生态治理</t>
  </si>
  <si>
    <t>农村客运招呼站</t>
  </si>
  <si>
    <t>本次暂不拨付</t>
  </si>
  <si>
    <t>省交通厅暂未下达明确计划</t>
  </si>
  <si>
    <t>边界路断头路</t>
  </si>
  <si>
    <t>干线公路大中修</t>
  </si>
  <si>
    <t>路面大中修（含灾毁恢复重建）</t>
  </si>
  <si>
    <t>扣回公路建养中心交通资金借款350万元</t>
  </si>
  <si>
    <t>国省道网交通标志调整</t>
  </si>
  <si>
    <t>50302.基础设施建设</t>
  </si>
  <si>
    <t>31005.基础设施建设</t>
  </si>
  <si>
    <t>国省道网桩号传递</t>
  </si>
  <si>
    <t>国省干线服务区</t>
  </si>
  <si>
    <t>公路超限监测站建设</t>
  </si>
  <si>
    <t>国省干线不停车超限检测系统</t>
  </si>
  <si>
    <t>治超信息管理平台</t>
  </si>
  <si>
    <t>铁路专用线改造</t>
  </si>
  <si>
    <t>小型项目及专项工程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</si>
  <si>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03.机关资本性支出（一）</t>
    </r>
  </si>
  <si>
    <t>高速公路项目造价咨询审查费</t>
  </si>
  <si>
    <t>50205.委托业务费</t>
  </si>
  <si>
    <t>30227.委托业务费</t>
  </si>
  <si>
    <t>血防经费</t>
  </si>
  <si>
    <t>50502.商品和服务支出</t>
  </si>
  <si>
    <t>30299.其他商品和服务支出</t>
  </si>
  <si>
    <t>普通国省道补助资金</t>
  </si>
  <si>
    <t>信息化建设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</si>
  <si>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0306.设备购置</t>
    </r>
  </si>
  <si>
    <t>水运建设项目</t>
  </si>
  <si>
    <t>综合体系建设目标任务完成情况综合评估奖</t>
  </si>
  <si>
    <t>河长制湖长制奖励</t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</si>
</sst>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 "/>
    <numFmt numFmtId="178" formatCode="0.0_ "/>
  </numFmts>
  <fonts count="10">
    <font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0"/>
      <color indexed="8"/>
      <name val="方正小标宋简体"/>
      <family val="4"/>
      <charset val="134"/>
    </font>
    <font>
      <b/>
      <sz val="9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39"/>
  <sheetViews>
    <sheetView tabSelected="1" workbookViewId="0">
      <pane xSplit="3" ySplit="6" topLeftCell="D20" activePane="bottomRight" state="frozen"/>
      <selection pane="topRight"/>
      <selection pane="bottomLeft"/>
      <selection pane="bottomRight" activeCell="H24" sqref="H24"/>
    </sheetView>
  </sheetViews>
  <sheetFormatPr defaultColWidth="10" defaultRowHeight="13.5"/>
  <cols>
    <col min="1" max="1" width="3.75" style="2" customWidth="1"/>
    <col min="2" max="2" width="7.25" style="2" customWidth="1"/>
    <col min="3" max="3" width="5.625" style="2" customWidth="1"/>
    <col min="4" max="4" width="6.25" style="2" customWidth="1"/>
    <col min="5" max="5" width="7.625" style="2" customWidth="1"/>
    <col min="6" max="8" width="6.375" style="2" customWidth="1"/>
    <col min="9" max="9" width="6" style="2" customWidth="1"/>
    <col min="10" max="10" width="4.5" style="2" customWidth="1"/>
    <col min="11" max="11" width="4.75" style="2" customWidth="1"/>
    <col min="12" max="12" width="4.25" style="2" customWidth="1"/>
    <col min="13" max="13" width="4.375" style="2" customWidth="1"/>
    <col min="14" max="14" width="4.875" style="2" customWidth="1"/>
    <col min="15" max="15" width="7.75" style="2" customWidth="1"/>
    <col min="16" max="16" width="5.875" style="2" customWidth="1"/>
    <col min="17" max="17" width="4.25" style="2" customWidth="1"/>
    <col min="18" max="18" width="4.375" style="2" customWidth="1"/>
    <col min="19" max="19" width="4.875" style="2" customWidth="1"/>
    <col min="20" max="20" width="5.5" style="2" customWidth="1"/>
    <col min="21" max="21" width="8.25" style="2" customWidth="1"/>
    <col min="22" max="22" width="7.5" style="2" customWidth="1"/>
    <col min="23" max="23" width="5.875" style="2" customWidth="1"/>
    <col min="24" max="24" width="9.375" customWidth="1"/>
  </cols>
  <sheetData>
    <row r="1" spans="1:24" ht="20.25">
      <c r="A1" s="28" t="s">
        <v>0</v>
      </c>
      <c r="B1" s="28"/>
    </row>
    <row r="2" spans="1:2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3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7" t="s">
        <v>2</v>
      </c>
      <c r="W4" s="27"/>
      <c r="X4" s="27"/>
    </row>
    <row r="5" spans="1:24" ht="45">
      <c r="A5" s="29" t="s">
        <v>3</v>
      </c>
      <c r="B5" s="2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0" t="s">
        <v>17</v>
      </c>
      <c r="Q5" s="10" t="s">
        <v>18</v>
      </c>
      <c r="R5" s="10" t="s">
        <v>19</v>
      </c>
      <c r="S5" s="10" t="s">
        <v>20</v>
      </c>
      <c r="T5" s="10" t="s">
        <v>21</v>
      </c>
      <c r="U5" s="11" t="s">
        <v>22</v>
      </c>
      <c r="V5" s="11" t="s">
        <v>23</v>
      </c>
      <c r="W5" s="11" t="s">
        <v>24</v>
      </c>
      <c r="X5" s="11" t="s">
        <v>25</v>
      </c>
    </row>
    <row r="6" spans="1:24" ht="30" customHeight="1">
      <c r="A6" s="26" t="s">
        <v>26</v>
      </c>
      <c r="B6" s="26"/>
      <c r="C6" s="12">
        <f>C7+C8+C9+C10+C11+C13+C14+C16+C17+C25+C29+C31+C12+C15+C32+C33</f>
        <v>51842</v>
      </c>
      <c r="D6" s="12">
        <f>D7+D8+D9+D10+D11+D13+D14+D16+D17+D25+D29+D31</f>
        <v>39677</v>
      </c>
      <c r="E6" s="13">
        <f t="shared" ref="E6:T6" si="0">E7+E8+E9+E10+E11+E13+E14+E16+E17+E25+E29+E31</f>
        <v>1163.3800000000001</v>
      </c>
      <c r="F6" s="13">
        <f t="shared" si="0"/>
        <v>543.35</v>
      </c>
      <c r="G6" s="13">
        <f t="shared" si="0"/>
        <v>240.95</v>
      </c>
      <c r="H6" s="13">
        <f t="shared" si="0"/>
        <v>237.11999999999998</v>
      </c>
      <c r="I6" s="12">
        <f t="shared" si="0"/>
        <v>10000</v>
      </c>
      <c r="J6" s="12">
        <f t="shared" si="0"/>
        <v>40</v>
      </c>
      <c r="K6" s="12">
        <f t="shared" si="0"/>
        <v>168</v>
      </c>
      <c r="L6" s="12">
        <f t="shared" si="0"/>
        <v>40</v>
      </c>
      <c r="M6" s="12">
        <f t="shared" si="0"/>
        <v>160</v>
      </c>
      <c r="N6" s="12">
        <f t="shared" si="0"/>
        <v>160</v>
      </c>
      <c r="O6" s="14">
        <f t="shared" si="0"/>
        <v>14899.2</v>
      </c>
      <c r="P6" s="12">
        <f t="shared" si="0"/>
        <v>40</v>
      </c>
      <c r="Q6" s="12">
        <f t="shared" si="0"/>
        <v>9</v>
      </c>
      <c r="R6" s="12">
        <f t="shared" si="0"/>
        <v>141</v>
      </c>
      <c r="S6" s="12">
        <f t="shared" si="0"/>
        <v>5969</v>
      </c>
      <c r="T6" s="12">
        <f t="shared" si="0"/>
        <v>5866</v>
      </c>
      <c r="U6" s="15"/>
      <c r="V6" s="15"/>
      <c r="W6" s="15"/>
      <c r="X6" s="17"/>
    </row>
    <row r="7" spans="1:24" ht="33.75">
      <c r="A7" s="26" t="s">
        <v>27</v>
      </c>
      <c r="B7" s="26"/>
      <c r="C7" s="16">
        <f>SUM(E7:T7)</f>
        <v>504</v>
      </c>
      <c r="D7" s="16">
        <f>C7</f>
        <v>504</v>
      </c>
      <c r="E7" s="16">
        <v>2</v>
      </c>
      <c r="F7" s="16">
        <v>14</v>
      </c>
      <c r="G7" s="16">
        <v>28</v>
      </c>
      <c r="H7" s="16"/>
      <c r="I7" s="16"/>
      <c r="J7" s="16"/>
      <c r="K7" s="16"/>
      <c r="L7" s="16"/>
      <c r="M7" s="16"/>
      <c r="N7" s="16"/>
      <c r="O7" s="16">
        <v>460</v>
      </c>
      <c r="P7" s="16"/>
      <c r="Q7" s="16"/>
      <c r="R7" s="16"/>
      <c r="S7" s="16"/>
      <c r="T7" s="16"/>
      <c r="U7" s="15" t="s">
        <v>28</v>
      </c>
      <c r="V7" s="15" t="s">
        <v>29</v>
      </c>
      <c r="W7" s="15"/>
      <c r="X7" s="17"/>
    </row>
    <row r="8" spans="1:24" ht="33.75">
      <c r="A8" s="26" t="s">
        <v>30</v>
      </c>
      <c r="B8" s="26"/>
      <c r="C8" s="16">
        <f>SUM(E8:T8)</f>
        <v>250</v>
      </c>
      <c r="D8" s="16">
        <f t="shared" ref="D8:D25" si="1">C8</f>
        <v>250</v>
      </c>
      <c r="E8" s="16">
        <v>14</v>
      </c>
      <c r="F8" s="16">
        <v>25</v>
      </c>
      <c r="G8" s="16">
        <v>45</v>
      </c>
      <c r="H8" s="16">
        <v>32</v>
      </c>
      <c r="I8" s="16"/>
      <c r="J8" s="16"/>
      <c r="K8" s="16"/>
      <c r="L8" s="16"/>
      <c r="M8" s="16"/>
      <c r="N8" s="16"/>
      <c r="O8" s="16">
        <v>134</v>
      </c>
      <c r="P8" s="16"/>
      <c r="Q8" s="16"/>
      <c r="R8" s="16"/>
      <c r="S8" s="16"/>
      <c r="T8" s="16"/>
      <c r="U8" s="15" t="s">
        <v>31</v>
      </c>
      <c r="V8" s="15" t="s">
        <v>29</v>
      </c>
      <c r="W8" s="15"/>
      <c r="X8" s="17"/>
    </row>
    <row r="9" spans="1:24" ht="33.75">
      <c r="A9" s="26" t="s">
        <v>32</v>
      </c>
      <c r="B9" s="26"/>
      <c r="C9" s="16">
        <f>SUM(E9:T9)</f>
        <v>2019</v>
      </c>
      <c r="D9" s="16">
        <f t="shared" si="1"/>
        <v>2019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v>2019</v>
      </c>
      <c r="P9" s="16"/>
      <c r="Q9" s="16"/>
      <c r="R9" s="16"/>
      <c r="S9" s="16"/>
      <c r="T9" s="16"/>
      <c r="U9" s="15" t="s">
        <v>31</v>
      </c>
      <c r="V9" s="15" t="s">
        <v>29</v>
      </c>
      <c r="W9" s="15"/>
      <c r="X9" s="17"/>
    </row>
    <row r="10" spans="1:24" ht="33.75">
      <c r="A10" s="26" t="s">
        <v>33</v>
      </c>
      <c r="B10" s="26"/>
      <c r="C10" s="16">
        <f>SUM(E10:T10)</f>
        <v>211</v>
      </c>
      <c r="D10" s="16">
        <f t="shared" si="1"/>
        <v>211</v>
      </c>
      <c r="E10" s="16">
        <v>146</v>
      </c>
      <c r="F10" s="16">
        <v>17</v>
      </c>
      <c r="G10" s="16">
        <v>48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 t="s">
        <v>31</v>
      </c>
      <c r="V10" s="15" t="s">
        <v>29</v>
      </c>
      <c r="W10" s="15"/>
      <c r="X10" s="17"/>
    </row>
    <row r="11" spans="1:24" ht="33.75">
      <c r="A11" s="26" t="s">
        <v>34</v>
      </c>
      <c r="B11" s="26"/>
      <c r="C11" s="16">
        <f>SUM(E11:T11)</f>
        <v>496</v>
      </c>
      <c r="D11" s="16">
        <f t="shared" si="1"/>
        <v>496</v>
      </c>
      <c r="E11" s="18">
        <v>7.53</v>
      </c>
      <c r="F11" s="18">
        <v>207.81</v>
      </c>
      <c r="G11" s="18">
        <v>15</v>
      </c>
      <c r="H11" s="18">
        <v>76.459999999999994</v>
      </c>
      <c r="I11" s="18"/>
      <c r="J11" s="18"/>
      <c r="K11" s="18"/>
      <c r="L11" s="18"/>
      <c r="M11" s="18"/>
      <c r="N11" s="18"/>
      <c r="O11" s="18">
        <v>189.2</v>
      </c>
      <c r="P11" s="18"/>
      <c r="Q11" s="18"/>
      <c r="R11" s="18"/>
      <c r="S11" s="18"/>
      <c r="T11" s="18"/>
      <c r="U11" s="15" t="s">
        <v>31</v>
      </c>
      <c r="V11" s="15" t="s">
        <v>29</v>
      </c>
      <c r="W11" s="15"/>
      <c r="X11" s="17"/>
    </row>
    <row r="12" spans="1:24" ht="33.75">
      <c r="A12" s="29" t="s">
        <v>35</v>
      </c>
      <c r="B12" s="29"/>
      <c r="C12" s="19">
        <v>10940</v>
      </c>
      <c r="D12" s="16" t="s">
        <v>36</v>
      </c>
      <c r="E12" s="19"/>
      <c r="F12" s="19"/>
      <c r="G12" s="19"/>
      <c r="H12" s="19"/>
      <c r="I12" s="19"/>
      <c r="J12" s="19"/>
      <c r="K12" s="19"/>
      <c r="L12" s="17"/>
      <c r="M12" s="17"/>
      <c r="N12" s="25"/>
      <c r="O12" s="17"/>
      <c r="P12" s="17"/>
      <c r="Q12" s="17"/>
      <c r="R12" s="17"/>
      <c r="S12" s="17"/>
      <c r="T12" s="17"/>
      <c r="U12" s="20" t="s">
        <v>31</v>
      </c>
      <c r="V12" s="20" t="s">
        <v>29</v>
      </c>
      <c r="W12" s="17"/>
      <c r="X12" s="20" t="s">
        <v>37</v>
      </c>
    </row>
    <row r="13" spans="1:24" ht="33.75">
      <c r="A13" s="29" t="s">
        <v>38</v>
      </c>
      <c r="B13" s="29"/>
      <c r="C13" s="16">
        <f>SUM(E13:T13)</f>
        <v>76</v>
      </c>
      <c r="D13" s="16">
        <f t="shared" si="1"/>
        <v>76</v>
      </c>
      <c r="E13" s="16"/>
      <c r="F13" s="16"/>
      <c r="G13" s="16"/>
      <c r="H13" s="16">
        <v>76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 t="s">
        <v>31</v>
      </c>
      <c r="V13" s="15" t="s">
        <v>29</v>
      </c>
      <c r="W13" s="15"/>
      <c r="X13" s="17"/>
    </row>
    <row r="14" spans="1:24" ht="33.75">
      <c r="A14" s="29" t="s">
        <v>39</v>
      </c>
      <c r="B14" s="29"/>
      <c r="C14" s="16">
        <f>SUM(E14:T14)</f>
        <v>9</v>
      </c>
      <c r="D14" s="16">
        <f t="shared" si="1"/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9</v>
      </c>
      <c r="R14" s="16"/>
      <c r="S14" s="16"/>
      <c r="T14" s="16"/>
      <c r="U14" s="15" t="s">
        <v>31</v>
      </c>
      <c r="V14" s="15" t="s">
        <v>29</v>
      </c>
      <c r="W14" s="15"/>
      <c r="X14" s="17"/>
    </row>
    <row r="15" spans="1:24" ht="33.75">
      <c r="A15" s="29" t="s">
        <v>40</v>
      </c>
      <c r="B15" s="29"/>
      <c r="C15" s="19">
        <v>600</v>
      </c>
      <c r="D15" s="16" t="s">
        <v>41</v>
      </c>
      <c r="E15" s="19"/>
      <c r="F15" s="19"/>
      <c r="G15" s="19"/>
      <c r="H15" s="19"/>
      <c r="I15" s="19"/>
      <c r="J15" s="19"/>
      <c r="K15" s="19"/>
      <c r="L15" s="17"/>
      <c r="M15" s="17"/>
      <c r="N15" s="25"/>
      <c r="O15" s="17"/>
      <c r="P15" s="17"/>
      <c r="Q15" s="17"/>
      <c r="R15" s="17"/>
      <c r="S15" s="17"/>
      <c r="T15" s="17"/>
      <c r="U15" s="20" t="s">
        <v>31</v>
      </c>
      <c r="V15" s="20" t="s">
        <v>29</v>
      </c>
      <c r="W15" s="17"/>
      <c r="X15" s="20" t="s">
        <v>42</v>
      </c>
    </row>
    <row r="16" spans="1:24" ht="33.75">
      <c r="A16" s="26" t="s">
        <v>43</v>
      </c>
      <c r="B16" s="26"/>
      <c r="C16" s="16">
        <f>SUM(E16:T16)</f>
        <v>707</v>
      </c>
      <c r="D16" s="16">
        <f t="shared" si="1"/>
        <v>707</v>
      </c>
      <c r="E16" s="16">
        <v>269.85000000000002</v>
      </c>
      <c r="F16" s="16">
        <v>279.54000000000002</v>
      </c>
      <c r="G16" s="16">
        <v>104.95</v>
      </c>
      <c r="H16" s="16">
        <v>52.66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 t="s">
        <v>31</v>
      </c>
      <c r="V16" s="15" t="s">
        <v>29</v>
      </c>
      <c r="W16" s="15"/>
      <c r="X16" s="17"/>
    </row>
    <row r="17" spans="1:24" s="1" customFormat="1" ht="30" customHeight="1">
      <c r="A17" s="29" t="s">
        <v>44</v>
      </c>
      <c r="B17" s="16" t="s">
        <v>4</v>
      </c>
      <c r="C17" s="16">
        <f>C18+C19+C22+C23+C24</f>
        <v>12705</v>
      </c>
      <c r="D17" s="16">
        <f t="shared" si="1"/>
        <v>12705</v>
      </c>
      <c r="E17" s="16">
        <f t="shared" ref="E17:T17" si="2">E18+E19+E22+E23+E24</f>
        <v>0</v>
      </c>
      <c r="F17" s="16">
        <f t="shared" si="2"/>
        <v>0</v>
      </c>
      <c r="G17" s="16">
        <f t="shared" si="2"/>
        <v>0</v>
      </c>
      <c r="H17" s="16">
        <f t="shared" si="2"/>
        <v>0</v>
      </c>
      <c r="I17" s="16">
        <f t="shared" si="2"/>
        <v>0</v>
      </c>
      <c r="J17" s="16">
        <f t="shared" si="2"/>
        <v>40</v>
      </c>
      <c r="K17" s="16">
        <f t="shared" si="2"/>
        <v>168</v>
      </c>
      <c r="L17" s="16">
        <f t="shared" si="2"/>
        <v>40</v>
      </c>
      <c r="M17" s="16">
        <f t="shared" si="2"/>
        <v>160</v>
      </c>
      <c r="N17" s="16">
        <f t="shared" si="2"/>
        <v>160</v>
      </c>
      <c r="O17" s="16">
        <f t="shared" si="2"/>
        <v>12097</v>
      </c>
      <c r="P17" s="16">
        <f t="shared" si="2"/>
        <v>40</v>
      </c>
      <c r="Q17" s="16">
        <f t="shared" si="2"/>
        <v>0</v>
      </c>
      <c r="R17" s="16">
        <f t="shared" si="2"/>
        <v>0</v>
      </c>
      <c r="S17" s="16">
        <f t="shared" si="2"/>
        <v>0</v>
      </c>
      <c r="T17" s="16">
        <f t="shared" si="2"/>
        <v>0</v>
      </c>
      <c r="U17" s="15"/>
      <c r="V17" s="15"/>
      <c r="W17" s="15"/>
      <c r="X17" s="17"/>
    </row>
    <row r="18" spans="1:24" ht="47.25" customHeight="1">
      <c r="A18" s="29"/>
      <c r="B18" s="16" t="s">
        <v>45</v>
      </c>
      <c r="C18" s="16">
        <f>SUM(E18:T18)</f>
        <v>10437</v>
      </c>
      <c r="D18" s="16">
        <f t="shared" si="1"/>
        <v>10437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v>10437</v>
      </c>
      <c r="P18" s="16"/>
      <c r="Q18" s="16"/>
      <c r="R18" s="16"/>
      <c r="S18" s="16"/>
      <c r="T18" s="16"/>
      <c r="U18" s="15" t="s">
        <v>31</v>
      </c>
      <c r="V18" s="15" t="s">
        <v>29</v>
      </c>
      <c r="W18" s="15"/>
      <c r="X18" s="21" t="s">
        <v>46</v>
      </c>
    </row>
    <row r="19" spans="1:24" ht="47.25" customHeight="1">
      <c r="A19" s="29"/>
      <c r="B19" s="16" t="s">
        <v>47</v>
      </c>
      <c r="C19" s="16">
        <f>SUM(E19:T19)</f>
        <v>1230</v>
      </c>
      <c r="D19" s="16">
        <f t="shared" si="1"/>
        <v>1230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v>1230</v>
      </c>
      <c r="P19" s="16"/>
      <c r="Q19" s="16"/>
      <c r="R19" s="16"/>
      <c r="S19" s="16"/>
      <c r="T19" s="16"/>
      <c r="U19" s="15" t="s">
        <v>31</v>
      </c>
      <c r="V19" s="22" t="s">
        <v>48</v>
      </c>
      <c r="W19" s="15" t="s">
        <v>49</v>
      </c>
      <c r="X19" s="17"/>
    </row>
    <row r="20" spans="1:24" ht="47.25" customHeight="1">
      <c r="A20" s="29"/>
      <c r="B20" s="16" t="s">
        <v>50</v>
      </c>
      <c r="C20" s="23">
        <f>SUM(E20:Q20)</f>
        <v>0</v>
      </c>
      <c r="D20" s="16">
        <f t="shared" si="1"/>
        <v>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15" t="s">
        <v>31</v>
      </c>
      <c r="V20" s="15" t="s">
        <v>48</v>
      </c>
      <c r="W20" s="15" t="s">
        <v>49</v>
      </c>
      <c r="X20" s="17"/>
    </row>
    <row r="21" spans="1:24" ht="47.25" customHeight="1">
      <c r="A21" s="29"/>
      <c r="B21" s="16" t="s">
        <v>51</v>
      </c>
      <c r="C21" s="23">
        <f>SUM(E21:Q21)</f>
        <v>0</v>
      </c>
      <c r="D21" s="16">
        <f t="shared" si="1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5" t="s">
        <v>31</v>
      </c>
      <c r="V21" s="15" t="s">
        <v>29</v>
      </c>
      <c r="W21" s="24"/>
      <c r="X21" s="17"/>
    </row>
    <row r="22" spans="1:24" ht="47.25" customHeight="1">
      <c r="A22" s="29"/>
      <c r="B22" s="16" t="s">
        <v>52</v>
      </c>
      <c r="C22" s="16">
        <f>SUM(E22:T22)</f>
        <v>350</v>
      </c>
      <c r="D22" s="16">
        <f t="shared" si="1"/>
        <v>350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v>350</v>
      </c>
      <c r="P22" s="16"/>
      <c r="Q22" s="16"/>
      <c r="R22" s="16"/>
      <c r="S22" s="16"/>
      <c r="T22" s="16"/>
      <c r="U22" s="15" t="s">
        <v>31</v>
      </c>
      <c r="V22" s="15" t="s">
        <v>29</v>
      </c>
      <c r="W22" s="15"/>
      <c r="X22" s="17"/>
    </row>
    <row r="23" spans="1:24" ht="47.25" customHeight="1">
      <c r="A23" s="29"/>
      <c r="B23" s="16" t="s">
        <v>53</v>
      </c>
      <c r="C23" s="16">
        <f>SUM(E23:T23)</f>
        <v>640</v>
      </c>
      <c r="D23" s="16">
        <f t="shared" si="1"/>
        <v>640</v>
      </c>
      <c r="E23" s="16"/>
      <c r="F23" s="16"/>
      <c r="G23" s="16"/>
      <c r="H23" s="16"/>
      <c r="I23" s="16"/>
      <c r="J23" s="16">
        <v>40</v>
      </c>
      <c r="K23" s="16">
        <v>120</v>
      </c>
      <c r="L23" s="16">
        <v>40</v>
      </c>
      <c r="M23" s="16">
        <v>160</v>
      </c>
      <c r="N23" s="16">
        <v>160</v>
      </c>
      <c r="O23" s="16">
        <v>80</v>
      </c>
      <c r="P23" s="16">
        <v>40</v>
      </c>
      <c r="Q23" s="16"/>
      <c r="R23" s="16"/>
      <c r="S23" s="16"/>
      <c r="T23" s="16"/>
      <c r="U23" s="15" t="s">
        <v>31</v>
      </c>
      <c r="V23" s="15" t="s">
        <v>29</v>
      </c>
      <c r="W23" s="15"/>
      <c r="X23" s="17"/>
    </row>
    <row r="24" spans="1:24" ht="47.25" customHeight="1">
      <c r="A24" s="29"/>
      <c r="B24" s="16" t="s">
        <v>54</v>
      </c>
      <c r="C24" s="16">
        <f>SUM(E24:T24)</f>
        <v>48</v>
      </c>
      <c r="D24" s="16">
        <f t="shared" si="1"/>
        <v>48</v>
      </c>
      <c r="E24" s="16"/>
      <c r="F24" s="16"/>
      <c r="G24" s="16"/>
      <c r="H24" s="16"/>
      <c r="I24" s="16"/>
      <c r="J24" s="16"/>
      <c r="K24" s="16">
        <v>48</v>
      </c>
      <c r="L24" s="16"/>
      <c r="M24" s="16"/>
      <c r="N24" s="16"/>
      <c r="O24" s="16"/>
      <c r="P24" s="16"/>
      <c r="Q24" s="16"/>
      <c r="R24" s="16"/>
      <c r="S24" s="16"/>
      <c r="T24" s="16"/>
      <c r="U24" s="15" t="s">
        <v>31</v>
      </c>
      <c r="V24" s="15" t="s">
        <v>29</v>
      </c>
      <c r="W24" s="15"/>
      <c r="X24" s="17"/>
    </row>
    <row r="25" spans="1:24" ht="47.25" customHeight="1">
      <c r="A25" s="26" t="s">
        <v>55</v>
      </c>
      <c r="B25" s="26"/>
      <c r="C25" s="16">
        <f>SUM(E25:T25)</f>
        <v>141</v>
      </c>
      <c r="D25" s="16">
        <f t="shared" si="1"/>
        <v>141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v>141</v>
      </c>
      <c r="S25" s="16"/>
      <c r="T25" s="16"/>
      <c r="U25" s="15" t="s">
        <v>31</v>
      </c>
      <c r="V25" s="15" t="s">
        <v>29</v>
      </c>
      <c r="W25" s="15"/>
      <c r="X25" s="17"/>
    </row>
    <row r="26" spans="1:24" ht="48" hidden="1">
      <c r="A26" s="31" t="s">
        <v>56</v>
      </c>
      <c r="B26" s="32"/>
      <c r="C26" s="4">
        <f>SUM(E26:Q26)</f>
        <v>130</v>
      </c>
      <c r="D26" s="4"/>
      <c r="E26" s="3"/>
      <c r="F26" s="3">
        <v>30</v>
      </c>
      <c r="G26" s="3"/>
      <c r="H26" s="3">
        <v>30</v>
      </c>
      <c r="I26" s="3"/>
      <c r="J26" s="3"/>
      <c r="K26" s="3"/>
      <c r="L26" s="3"/>
      <c r="M26" s="3"/>
      <c r="N26" s="3"/>
      <c r="O26" s="3">
        <v>20</v>
      </c>
      <c r="P26" s="3">
        <v>30</v>
      </c>
      <c r="Q26" s="3">
        <v>20</v>
      </c>
      <c r="R26" s="3"/>
      <c r="S26" s="3"/>
      <c r="T26" s="3"/>
      <c r="U26" s="5" t="s">
        <v>31</v>
      </c>
      <c r="V26" s="5" t="s">
        <v>57</v>
      </c>
      <c r="W26" s="6"/>
    </row>
    <row r="27" spans="1:24" ht="48" hidden="1">
      <c r="A27" s="31" t="s">
        <v>58</v>
      </c>
      <c r="B27" s="32"/>
      <c r="C27" s="4">
        <f>SUM(E27:Q27)</f>
        <v>0</v>
      </c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5" t="s">
        <v>31</v>
      </c>
      <c r="V27" s="5" t="s">
        <v>59</v>
      </c>
      <c r="W27" s="5" t="s">
        <v>60</v>
      </c>
    </row>
    <row r="28" spans="1:24" ht="48" hidden="1">
      <c r="A28" s="31" t="s">
        <v>61</v>
      </c>
      <c r="B28" s="32"/>
      <c r="C28" s="4">
        <f>SUM(E28:Q28)</f>
        <v>0</v>
      </c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5" t="s">
        <v>31</v>
      </c>
      <c r="V28" s="5" t="s">
        <v>62</v>
      </c>
      <c r="W28" s="5" t="s">
        <v>63</v>
      </c>
    </row>
    <row r="29" spans="1:24" ht="47.25" customHeight="1">
      <c r="A29" s="26" t="s">
        <v>64</v>
      </c>
      <c r="B29" s="26"/>
      <c r="C29" s="16">
        <f>SUM(E29:T29)</f>
        <v>12559</v>
      </c>
      <c r="D29" s="16">
        <f>C29</f>
        <v>12559</v>
      </c>
      <c r="E29" s="16">
        <v>724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>
        <v>5969</v>
      </c>
      <c r="T29" s="16">
        <v>5866</v>
      </c>
      <c r="U29" s="15" t="s">
        <v>31</v>
      </c>
      <c r="V29" s="15" t="s">
        <v>29</v>
      </c>
      <c r="W29" s="15"/>
      <c r="X29" s="17"/>
    </row>
    <row r="30" spans="1:24" ht="48" hidden="1">
      <c r="A30" s="31" t="s">
        <v>65</v>
      </c>
      <c r="B30" s="32"/>
      <c r="C30" s="4">
        <f>SUM(E30:Q30)</f>
        <v>0</v>
      </c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5" t="s">
        <v>31</v>
      </c>
      <c r="V30" s="5" t="s">
        <v>66</v>
      </c>
      <c r="W30" s="5" t="s">
        <v>63</v>
      </c>
    </row>
    <row r="31" spans="1:24" ht="47.25" customHeight="1">
      <c r="A31" s="26" t="s">
        <v>67</v>
      </c>
      <c r="B31" s="26"/>
      <c r="C31" s="16">
        <f>SUM(E31:T31)</f>
        <v>10000</v>
      </c>
      <c r="D31" s="16">
        <f>C31</f>
        <v>10000</v>
      </c>
      <c r="E31" s="16"/>
      <c r="F31" s="16"/>
      <c r="G31" s="16"/>
      <c r="H31" s="16"/>
      <c r="I31" s="16">
        <v>10000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 t="s">
        <v>31</v>
      </c>
      <c r="V31" s="22" t="s">
        <v>48</v>
      </c>
      <c r="W31" s="15" t="s">
        <v>49</v>
      </c>
      <c r="X31" s="17"/>
    </row>
    <row r="32" spans="1:24" ht="47.25" customHeight="1">
      <c r="A32" s="26" t="s">
        <v>68</v>
      </c>
      <c r="B32" s="26"/>
      <c r="C32" s="19">
        <v>500</v>
      </c>
      <c r="D32" s="16" t="s">
        <v>41</v>
      </c>
      <c r="E32" s="19"/>
      <c r="F32" s="19"/>
      <c r="G32" s="19"/>
      <c r="H32" s="19"/>
      <c r="I32" s="19"/>
      <c r="J32" s="19"/>
      <c r="K32" s="19"/>
      <c r="L32" s="17"/>
      <c r="M32" s="17"/>
      <c r="N32" s="25"/>
      <c r="O32" s="17"/>
      <c r="P32" s="17"/>
      <c r="Q32" s="17"/>
      <c r="R32" s="17"/>
      <c r="S32" s="17"/>
      <c r="T32" s="17"/>
      <c r="U32" s="20" t="s">
        <v>31</v>
      </c>
      <c r="V32" s="20" t="s">
        <v>29</v>
      </c>
      <c r="W32" s="17"/>
      <c r="X32" s="20" t="s">
        <v>42</v>
      </c>
    </row>
    <row r="33" spans="1:24" ht="47.25" customHeight="1">
      <c r="A33" s="26" t="s">
        <v>69</v>
      </c>
      <c r="B33" s="26"/>
      <c r="C33" s="19">
        <v>125</v>
      </c>
      <c r="D33" s="16" t="s">
        <v>41</v>
      </c>
      <c r="E33" s="19"/>
      <c r="F33" s="19"/>
      <c r="G33" s="19"/>
      <c r="H33" s="19"/>
      <c r="I33" s="19"/>
      <c r="J33" s="19"/>
      <c r="K33" s="19"/>
      <c r="L33" s="17"/>
      <c r="M33" s="17"/>
      <c r="N33" s="25"/>
      <c r="O33" s="17"/>
      <c r="P33" s="17"/>
      <c r="Q33" s="17"/>
      <c r="R33" s="17"/>
      <c r="S33" s="17"/>
      <c r="T33" s="17"/>
      <c r="U33" s="20" t="s">
        <v>31</v>
      </c>
      <c r="V33" s="20" t="s">
        <v>29</v>
      </c>
      <c r="W33" s="17"/>
      <c r="X33" s="20" t="s">
        <v>42</v>
      </c>
    </row>
    <row r="34" spans="1:24">
      <c r="U34" s="7"/>
      <c r="V34" s="7"/>
      <c r="W34" s="7"/>
      <c r="X34" s="8"/>
    </row>
    <row r="35" spans="1:24">
      <c r="U35" s="7"/>
      <c r="V35" s="7"/>
      <c r="W35" s="7"/>
      <c r="X35" s="8"/>
    </row>
    <row r="36" spans="1:24">
      <c r="U36" s="7"/>
      <c r="V36" s="7"/>
      <c r="W36" s="7"/>
      <c r="X36" s="8"/>
    </row>
    <row r="37" spans="1:24">
      <c r="U37" s="7"/>
      <c r="V37" s="7"/>
      <c r="W37" s="7"/>
      <c r="X37" s="8"/>
    </row>
    <row r="38" spans="1:24">
      <c r="U38" s="7"/>
      <c r="V38" s="7"/>
      <c r="W38" s="7"/>
      <c r="X38" s="8"/>
    </row>
    <row r="39" spans="1:24">
      <c r="U39" s="7"/>
      <c r="V39" s="7"/>
      <c r="W39" s="7"/>
      <c r="X39" s="8"/>
    </row>
  </sheetData>
  <autoFilter ref="A6:W33">
    <filterColumn colId="4">
      <customFilters and="1">
        <customFilter val=""/>
        <customFilter val=""/>
      </customFilters>
    </filterColumn>
  </autoFilter>
  <mergeCells count="25">
    <mergeCell ref="A31:B31"/>
    <mergeCell ref="A32:B32"/>
    <mergeCell ref="A33:B33"/>
    <mergeCell ref="A17:A24"/>
    <mergeCell ref="A29:B29"/>
    <mergeCell ref="A30:B30"/>
    <mergeCell ref="A28:B28"/>
    <mergeCell ref="A13:B13"/>
    <mergeCell ref="A14:B14"/>
    <mergeCell ref="A15:B15"/>
    <mergeCell ref="A16:B16"/>
    <mergeCell ref="A25:B25"/>
    <mergeCell ref="A10:B10"/>
    <mergeCell ref="A11:B11"/>
    <mergeCell ref="A12:B12"/>
    <mergeCell ref="A2:X3"/>
    <mergeCell ref="A26:B26"/>
    <mergeCell ref="A27:B27"/>
    <mergeCell ref="A8:B8"/>
    <mergeCell ref="A7:B7"/>
    <mergeCell ref="V4:X4"/>
    <mergeCell ref="A1:B1"/>
    <mergeCell ref="A5:B5"/>
    <mergeCell ref="A6:B6"/>
    <mergeCell ref="A9:B9"/>
  </mergeCells>
  <phoneticPr fontId="1" type="noConversion"/>
  <printOptions horizontalCentered="1"/>
  <pageMargins left="0.51181102362204722" right="0.31496062992125984" top="0.74803149606299213" bottom="0.59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Sheet3</vt:lpstr>
      <vt:lpstr>汇总表!Print_Titles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韩义</dc:creator>
  <cp:lastModifiedBy>Administrator</cp:lastModifiedBy>
  <cp:lastPrinted>2019-06-06T08:14:35Z</cp:lastPrinted>
  <dcterms:created xsi:type="dcterms:W3CDTF">2019-03-29T03:40:00Z</dcterms:created>
  <dcterms:modified xsi:type="dcterms:W3CDTF">2019-06-06T08:14:37Z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