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汇总表" sheetId="1" r:id="rId1"/>
    <sheet name="普通国省道" sheetId="9" r:id="rId2"/>
    <sheet name="红色旅游公路" sheetId="3" r:id="rId3"/>
    <sheet name="物流园区" sheetId="12" r:id="rId4"/>
    <sheet name="国家物资应急储备中心" sheetId="11" r:id="rId5"/>
    <sheet name="干线公路危桥" sheetId="13" r:id="rId6"/>
    <sheet name="省道危桥安防" sheetId="14" r:id="rId7"/>
    <sheet name="农村公路危桥" sheetId="15" r:id="rId8"/>
    <sheet name="农村公路安防" sheetId="16" r:id="rId9"/>
    <sheet name="普通省道 " sheetId="18" r:id="rId10"/>
    <sheet name="站场" sheetId="20" r:id="rId11"/>
    <sheet name="农村公路建设" sheetId="17" r:id="rId12"/>
  </sheets>
  <definedNames>
    <definedName name="_xlnm.Print_Titles" localSheetId="5">干线公路危桥!$4:$4</definedName>
    <definedName name="_xlnm.Print_Titles" localSheetId="4">国家物资应急储备中心!#REF!</definedName>
    <definedName name="_xlnm.Print_Titles" localSheetId="2">红色旅游公路!#REF!</definedName>
    <definedName name="_xlnm.Print_Titles" localSheetId="1">普通国省道!$4:$4</definedName>
    <definedName name="_xlnm.Print_Titles" localSheetId="9">'普通省道 '!$4:$4</definedName>
    <definedName name="_xlnm.Print_Titles" localSheetId="6">省道危桥安防!#REF!</definedName>
    <definedName name="_xlnm.Print_Titles" localSheetId="3">物流园区!#REF!</definedName>
    <definedName name="_xlnm.Print_Titles" localSheetId="10">站场!$4:$4</definedName>
  </definedNames>
  <calcPr calcId="145621" concurrentCalc="0"/>
</workbook>
</file>

<file path=xl/calcChain.xml><?xml version="1.0" encoding="utf-8"?>
<calcChain xmlns="http://schemas.openxmlformats.org/spreadsheetml/2006/main">
  <c r="C5" i="17" l="1"/>
  <c r="F5" i="17"/>
  <c r="D48" i="20"/>
  <c r="D52" i="20"/>
  <c r="D46" i="20"/>
  <c r="D55" i="20"/>
  <c r="D6" i="20"/>
  <c r="D8" i="20"/>
  <c r="D14" i="20"/>
  <c r="D11" i="20"/>
  <c r="D20" i="20"/>
  <c r="D23" i="20"/>
  <c r="D18" i="20"/>
  <c r="D28" i="20"/>
  <c r="D26" i="20"/>
  <c r="D32" i="20"/>
  <c r="D34" i="20"/>
  <c r="D38" i="20"/>
  <c r="D37" i="20"/>
  <c r="D42" i="20"/>
  <c r="D5" i="20"/>
  <c r="C6" i="18"/>
  <c r="C11" i="18"/>
  <c r="C15" i="18"/>
  <c r="C22" i="18"/>
  <c r="C29" i="18"/>
  <c r="C33" i="18"/>
  <c r="C37" i="18"/>
  <c r="C40" i="18"/>
  <c r="C42" i="18"/>
  <c r="C54" i="18"/>
  <c r="C58" i="18"/>
  <c r="C63" i="18"/>
  <c r="C5" i="18"/>
  <c r="C31" i="17"/>
  <c r="C32" i="17"/>
  <c r="C33" i="17"/>
  <c r="C34" i="17"/>
  <c r="C35" i="17"/>
  <c r="C36" i="17"/>
  <c r="C37" i="17"/>
  <c r="C38" i="17"/>
  <c r="C39" i="17"/>
  <c r="C40" i="17"/>
  <c r="C30" i="17"/>
  <c r="C59" i="17"/>
  <c r="C60" i="17"/>
  <c r="C61" i="17"/>
  <c r="C58" i="17"/>
  <c r="C8" i="17"/>
  <c r="C9" i="17"/>
  <c r="C11" i="17"/>
  <c r="C12" i="17"/>
  <c r="C13" i="17"/>
  <c r="C14" i="17"/>
  <c r="C15" i="17"/>
  <c r="C10" i="17"/>
  <c r="C17" i="17"/>
  <c r="C18" i="17"/>
  <c r="C19" i="17"/>
  <c r="C20" i="17"/>
  <c r="C16" i="17"/>
  <c r="C22" i="17"/>
  <c r="C23" i="17"/>
  <c r="C24" i="17"/>
  <c r="C25" i="17"/>
  <c r="C26" i="17"/>
  <c r="C27" i="17"/>
  <c r="C28" i="17"/>
  <c r="C29" i="17"/>
  <c r="C21" i="17"/>
  <c r="C42" i="17"/>
  <c r="C43" i="17"/>
  <c r="C44" i="17"/>
  <c r="C45" i="17"/>
  <c r="C46" i="17"/>
  <c r="C47" i="17"/>
  <c r="C48" i="17"/>
  <c r="C41" i="17"/>
  <c r="C50" i="17"/>
  <c r="C51" i="17"/>
  <c r="C52" i="17"/>
  <c r="C53" i="17"/>
  <c r="C54" i="17"/>
  <c r="C55" i="17"/>
  <c r="C56" i="17"/>
  <c r="C57" i="17"/>
  <c r="C49" i="17"/>
  <c r="C63" i="17"/>
  <c r="C64" i="17"/>
  <c r="C65" i="17"/>
  <c r="C66" i="17"/>
  <c r="C67" i="17"/>
  <c r="C62" i="17"/>
  <c r="C70" i="17"/>
  <c r="C71" i="17"/>
  <c r="C72" i="17"/>
  <c r="C73" i="17"/>
  <c r="C74" i="17"/>
  <c r="C75" i="17"/>
  <c r="C76" i="17"/>
  <c r="C77" i="17"/>
  <c r="C78" i="17"/>
  <c r="C68" i="17"/>
  <c r="C80" i="17"/>
  <c r="C81" i="17"/>
  <c r="C82" i="17"/>
  <c r="C83" i="17"/>
  <c r="C84" i="17"/>
  <c r="C85" i="17"/>
  <c r="C86" i="17"/>
  <c r="C87" i="17"/>
  <c r="C88" i="17"/>
  <c r="C89" i="17"/>
  <c r="C79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90" i="17"/>
  <c r="C105" i="17"/>
  <c r="C106" i="17"/>
  <c r="C107" i="17"/>
  <c r="C108" i="17"/>
  <c r="C109" i="17"/>
  <c r="C104" i="17"/>
  <c r="C111" i="17"/>
  <c r="C112" i="17"/>
  <c r="C113" i="17"/>
  <c r="C114" i="17"/>
  <c r="C115" i="17"/>
  <c r="C116" i="17"/>
  <c r="C117" i="17"/>
  <c r="C118" i="17"/>
  <c r="C110" i="17"/>
  <c r="F10" i="17"/>
  <c r="F16" i="17"/>
  <c r="E110" i="17"/>
  <c r="D110" i="17"/>
  <c r="E104" i="17"/>
  <c r="D104" i="17"/>
  <c r="E90" i="17"/>
  <c r="D90" i="17"/>
  <c r="E79" i="17"/>
  <c r="D79" i="17"/>
  <c r="E68" i="17"/>
  <c r="D68" i="17"/>
  <c r="E62" i="17"/>
  <c r="D62" i="17"/>
  <c r="E58" i="17"/>
  <c r="D58" i="17"/>
  <c r="E49" i="17"/>
  <c r="D49" i="17"/>
  <c r="E41" i="17"/>
  <c r="D41" i="17"/>
  <c r="E30" i="17"/>
  <c r="D30" i="17"/>
  <c r="E21" i="17"/>
  <c r="D21" i="17"/>
  <c r="E16" i="17"/>
  <c r="D16" i="17"/>
  <c r="E10" i="17"/>
  <c r="D10" i="17"/>
  <c r="E6" i="17"/>
  <c r="D6" i="17"/>
  <c r="C6" i="17"/>
  <c r="E5" i="17"/>
  <c r="D5" i="17"/>
  <c r="B5" i="1"/>
  <c r="B19" i="14"/>
  <c r="B18" i="14"/>
  <c r="B17" i="14"/>
  <c r="B16" i="14"/>
  <c r="B15" i="14"/>
  <c r="C14" i="14"/>
  <c r="B14" i="14"/>
  <c r="B13" i="14"/>
  <c r="B12" i="14"/>
  <c r="B11" i="14"/>
  <c r="B10" i="14"/>
  <c r="B9" i="14"/>
  <c r="B8" i="14"/>
  <c r="B7" i="14"/>
  <c r="B6" i="14"/>
  <c r="D5" i="14"/>
  <c r="C5" i="14"/>
  <c r="B5" i="14"/>
  <c r="C161" i="13"/>
  <c r="C159" i="13"/>
  <c r="C144" i="13"/>
  <c r="C135" i="13"/>
  <c r="C126" i="13"/>
  <c r="C84" i="13"/>
  <c r="C57" i="13"/>
  <c r="C47" i="13"/>
  <c r="C38" i="13"/>
  <c r="C34" i="13"/>
  <c r="C32" i="13"/>
  <c r="C14" i="13"/>
  <c r="C9" i="13"/>
  <c r="C6" i="13"/>
  <c r="C5" i="13"/>
  <c r="C5" i="3"/>
  <c r="C6" i="9"/>
  <c r="C9" i="9"/>
  <c r="C11" i="9"/>
  <c r="C13" i="9"/>
  <c r="C5" i="9"/>
</calcChain>
</file>

<file path=xl/sharedStrings.xml><?xml version="1.0" encoding="utf-8"?>
<sst xmlns="http://schemas.openxmlformats.org/spreadsheetml/2006/main" count="901" uniqueCount="520">
  <si>
    <t>单位：万元</t>
  </si>
  <si>
    <t>市州</t>
  </si>
  <si>
    <t>项目名称</t>
  </si>
  <si>
    <t>小计</t>
  </si>
  <si>
    <t>张家界市</t>
  </si>
  <si>
    <t>益阳市</t>
  </si>
  <si>
    <t>郴州市</t>
  </si>
  <si>
    <t>永州市</t>
  </si>
  <si>
    <t>怀化市</t>
  </si>
  <si>
    <t>娄底市</t>
  </si>
  <si>
    <t>备注</t>
  </si>
  <si>
    <t>合计</t>
  </si>
  <si>
    <t>附件1</t>
  </si>
  <si>
    <t>金额</t>
  </si>
  <si>
    <t>合   计</t>
  </si>
  <si>
    <t>项目单位</t>
    <phoneticPr fontId="1" type="noConversion"/>
  </si>
  <si>
    <t>备注</t>
    <phoneticPr fontId="1" type="noConversion"/>
  </si>
  <si>
    <t>湘潭市</t>
    <phoneticPr fontId="1" type="noConversion"/>
  </si>
  <si>
    <t>G240沪昆高铁韶山南站-湘乡连接线</t>
    <phoneticPr fontId="1" type="noConversion"/>
  </si>
  <si>
    <t>G320湘潭绕城线伏林大道-湘乡</t>
    <phoneticPr fontId="1" type="noConversion"/>
  </si>
  <si>
    <t>G353慈利失马桥至市区三角坪</t>
    <phoneticPr fontId="1" type="noConversion"/>
  </si>
  <si>
    <t>小计</t>
    <phoneticPr fontId="1" type="noConversion"/>
  </si>
  <si>
    <t>S238安化东坪至渠江公路</t>
    <phoneticPr fontId="1" type="noConversion"/>
  </si>
  <si>
    <t>G107苏仙区良田饶镇</t>
    <phoneticPr fontId="1" type="noConversion"/>
  </si>
  <si>
    <t>靖州县响水坝至星子界</t>
    <phoneticPr fontId="1" type="noConversion"/>
  </si>
  <si>
    <t>临武县城至叉江口公路</t>
    <phoneticPr fontId="1" type="noConversion"/>
  </si>
  <si>
    <t>张家界市</t>
    <phoneticPr fontId="1" type="noConversion"/>
  </si>
  <si>
    <t>湘西州</t>
    <phoneticPr fontId="1" type="noConversion"/>
  </si>
  <si>
    <t>湘鄂川黔革命根据地旧址至张花高速芙蓉镇东互通连接公路</t>
    <phoneticPr fontId="1" type="noConversion"/>
  </si>
  <si>
    <t>娄底市公路建设养护中心</t>
    <phoneticPr fontId="1" type="noConversion"/>
  </si>
  <si>
    <t>国家区域性公路交通应急装备物资（湖南）   储备中心</t>
    <phoneticPr fontId="1" type="noConversion"/>
  </si>
  <si>
    <t>娄底市</t>
    <phoneticPr fontId="1" type="noConversion"/>
  </si>
  <si>
    <t>长沙市</t>
    <phoneticPr fontId="1" type="noConversion"/>
  </si>
  <si>
    <t>长沙大河西农产品物流中心</t>
    <phoneticPr fontId="1" type="noConversion"/>
  </si>
  <si>
    <t>黄泥塘桥</t>
  </si>
  <si>
    <t>绕农2桥</t>
  </si>
  <si>
    <t>周家老屋桥</t>
  </si>
  <si>
    <t>上溪江小桥</t>
  </si>
  <si>
    <t>虎形桥</t>
  </si>
  <si>
    <t>下关桥</t>
  </si>
  <si>
    <t>飞龙桥</t>
  </si>
  <si>
    <t>锦星桥</t>
  </si>
  <si>
    <t>仁寿桥</t>
  </si>
  <si>
    <t>杨柳桥</t>
  </si>
  <si>
    <t>排仙桥</t>
  </si>
  <si>
    <t>虞塘河桥</t>
  </si>
  <si>
    <t>山枣桥</t>
  </si>
  <si>
    <t>成江桥</t>
  </si>
  <si>
    <t>七星桥</t>
  </si>
  <si>
    <t>瓦石桥</t>
  </si>
  <si>
    <t>鸡子坝桥</t>
  </si>
  <si>
    <t>西北桥</t>
  </si>
  <si>
    <t>五里桥</t>
  </si>
  <si>
    <t>青山桥</t>
  </si>
  <si>
    <t>油麻桥</t>
  </si>
  <si>
    <t>大治桥</t>
  </si>
  <si>
    <t>下文桥</t>
  </si>
  <si>
    <t>衡山湘江大桥</t>
  </si>
  <si>
    <t>雨溪桥</t>
  </si>
  <si>
    <t>南岳庙桥</t>
  </si>
  <si>
    <t>双河口桥</t>
  </si>
  <si>
    <t>洞庭湖大桥</t>
  </si>
  <si>
    <t>新墙大桥</t>
  </si>
  <si>
    <t>八仙大桥</t>
  </si>
  <si>
    <t>荣家湾水库桥</t>
  </si>
  <si>
    <t>张家湾大桥</t>
  </si>
  <si>
    <t>千针坪桥</t>
  </si>
  <si>
    <t>分水闸板桥</t>
  </si>
  <si>
    <t>羊楼司二桥</t>
  </si>
  <si>
    <t>丁家渡大桥</t>
  </si>
  <si>
    <t>夹夹大桥</t>
  </si>
  <si>
    <t>崔家桥</t>
  </si>
  <si>
    <t>马嘶桥</t>
  </si>
  <si>
    <t>艳洲渠桥</t>
  </si>
  <si>
    <t>羯羊铺桥</t>
  </si>
  <si>
    <t>白石桥</t>
  </si>
  <si>
    <t>三眼桥</t>
  </si>
  <si>
    <t>合坪桥</t>
  </si>
  <si>
    <t>陈子溪桥</t>
  </si>
  <si>
    <t>拐马二桥</t>
  </si>
  <si>
    <t>星子溪桥</t>
  </si>
  <si>
    <t>河口桥</t>
  </si>
  <si>
    <t>泉坡桥</t>
  </si>
  <si>
    <t>表湾桥</t>
  </si>
  <si>
    <t>门坎岩桥</t>
  </si>
  <si>
    <t>双鹤桥</t>
  </si>
  <si>
    <t>国太桥</t>
  </si>
  <si>
    <t>街道桥</t>
  </si>
  <si>
    <t>新花坡桥</t>
  </si>
  <si>
    <t>商家溪桥</t>
  </si>
  <si>
    <t>下酿河桥</t>
  </si>
  <si>
    <t>失马溪桥</t>
  </si>
  <si>
    <t>失马二桥</t>
  </si>
  <si>
    <t>双溪桥</t>
  </si>
  <si>
    <t>于家峪桥</t>
  </si>
  <si>
    <t>杨柳峪桥</t>
  </si>
  <si>
    <t>关庄桥</t>
  </si>
  <si>
    <t>新盆溪桥</t>
  </si>
  <si>
    <t>五福桥</t>
  </si>
  <si>
    <t>三合溪桥</t>
  </si>
  <si>
    <t>朱家合桥</t>
  </si>
  <si>
    <t>聂家峪桥</t>
  </si>
  <si>
    <t>三漤子桥</t>
  </si>
  <si>
    <t>衡龙桥</t>
  </si>
  <si>
    <t>谢林港桥</t>
  </si>
  <si>
    <t>兰溪桥</t>
  </si>
  <si>
    <t>团结桥</t>
  </si>
  <si>
    <t>南华桥</t>
  </si>
  <si>
    <t>藕池河桥</t>
  </si>
  <si>
    <t>南茅运河桥</t>
  </si>
  <si>
    <t>杨家冲桥</t>
  </si>
  <si>
    <t>泗里河桥</t>
  </si>
  <si>
    <t>长江冲桥</t>
  </si>
  <si>
    <t>永禄桥</t>
  </si>
  <si>
    <t>正阳桥</t>
  </si>
  <si>
    <t>永福桥</t>
  </si>
  <si>
    <t>山口桥</t>
  </si>
  <si>
    <t>朝阳庵桥</t>
  </si>
  <si>
    <t>竹溪桥</t>
  </si>
  <si>
    <t>仙溪桥</t>
  </si>
  <si>
    <t>清江桥</t>
  </si>
  <si>
    <t>大桥</t>
  </si>
  <si>
    <t>福康大桥</t>
  </si>
  <si>
    <t>木家桥</t>
  </si>
  <si>
    <t>山溪铺桥</t>
  </si>
  <si>
    <t>清塘桥</t>
  </si>
  <si>
    <t>双板桥</t>
  </si>
  <si>
    <t>团山桥</t>
  </si>
  <si>
    <t>夏坪溪桥</t>
  </si>
  <si>
    <t>烟溪桥</t>
  </si>
  <si>
    <t>资江大桥</t>
  </si>
  <si>
    <t>烟溪小桥</t>
  </si>
  <si>
    <t>七步溪小桥</t>
  </si>
  <si>
    <t>平溪大桥</t>
  </si>
  <si>
    <t>白沙溪桥</t>
  </si>
  <si>
    <t>文谷溪桥</t>
  </si>
  <si>
    <t>闵家小桥</t>
  </si>
  <si>
    <t>大溶塘桥</t>
  </si>
  <si>
    <t>研石坪桥</t>
  </si>
  <si>
    <t>芭蕉溪桥</t>
  </si>
  <si>
    <t>马路口桥</t>
  </si>
  <si>
    <t>乔口中桥</t>
  </si>
  <si>
    <t>辰溪大桥</t>
  </si>
  <si>
    <t>双河桥</t>
  </si>
  <si>
    <t>围前桥</t>
  </si>
  <si>
    <t>板桥</t>
  </si>
  <si>
    <t>官坑桥</t>
  </si>
  <si>
    <t>东江大桥</t>
  </si>
  <si>
    <t>水南桥</t>
  </si>
  <si>
    <t>彭市桥</t>
  </si>
  <si>
    <t>州门司镇桥</t>
  </si>
  <si>
    <t>东湘桥</t>
  </si>
  <si>
    <t>黎家桥</t>
  </si>
  <si>
    <t>西河源桥</t>
  </si>
  <si>
    <t>瓦屋下桥</t>
  </si>
  <si>
    <t>枧头桥</t>
  </si>
  <si>
    <t>新龙小桥</t>
  </si>
  <si>
    <t>新安桥</t>
  </si>
  <si>
    <t>社队桥</t>
  </si>
  <si>
    <t>炉亭坳桥</t>
  </si>
  <si>
    <t>柑子园桥</t>
  </si>
  <si>
    <t>黄梅桥</t>
  </si>
  <si>
    <t>沅陵沅水大桥</t>
  </si>
  <si>
    <t>鲤鱼溪桥</t>
  </si>
  <si>
    <t>酒店塘桥</t>
  </si>
  <si>
    <t>县溪桥</t>
  </si>
  <si>
    <t>安江大桥</t>
  </si>
  <si>
    <t>王家湾桥</t>
  </si>
  <si>
    <t>小龙田桥</t>
  </si>
  <si>
    <t>大龙田桥</t>
  </si>
  <si>
    <t>响水洞桥</t>
  </si>
  <si>
    <t>九头桥</t>
  </si>
  <si>
    <t>马家溪桥</t>
  </si>
  <si>
    <t>杉山桥</t>
  </si>
  <si>
    <t>河溪大桥</t>
  </si>
  <si>
    <t>能滩桥</t>
  </si>
  <si>
    <t>罗坪桥</t>
  </si>
  <si>
    <t>牛堰桥</t>
  </si>
  <si>
    <t>酉水二桥</t>
  </si>
  <si>
    <t>河西镇7号桥</t>
  </si>
  <si>
    <t>河西镇10号桥</t>
  </si>
  <si>
    <t>芙蓉镇大桥</t>
  </si>
  <si>
    <t>双凤大桥</t>
  </si>
  <si>
    <t>东门河大桥</t>
  </si>
  <si>
    <t>塘坊坪桥</t>
  </si>
  <si>
    <t>南门二桥</t>
  </si>
  <si>
    <t>大平湾桥</t>
  </si>
  <si>
    <t>兴场幼桥</t>
  </si>
  <si>
    <t>长沙市</t>
    <phoneticPr fontId="1" type="noConversion"/>
  </si>
  <si>
    <t>小计</t>
    <phoneticPr fontId="1" type="noConversion"/>
  </si>
  <si>
    <t>株洲市</t>
    <phoneticPr fontId="1" type="noConversion"/>
  </si>
  <si>
    <t>湘潭市</t>
    <phoneticPr fontId="1" type="noConversion"/>
  </si>
  <si>
    <t>衡阳市</t>
    <phoneticPr fontId="1" type="noConversion"/>
  </si>
  <si>
    <t>邵阳市</t>
    <phoneticPr fontId="1" type="noConversion"/>
  </si>
  <si>
    <t>岳阳市</t>
    <phoneticPr fontId="1" type="noConversion"/>
  </si>
  <si>
    <t>常德市</t>
    <phoneticPr fontId="1" type="noConversion"/>
  </si>
  <si>
    <t>张家界市</t>
    <phoneticPr fontId="1" type="noConversion"/>
  </si>
  <si>
    <t>湘西州</t>
    <phoneticPr fontId="1" type="noConversion"/>
  </si>
  <si>
    <t>G234嘉禾县汉石至梓山圩公路</t>
    <phoneticPr fontId="1" type="noConversion"/>
  </si>
  <si>
    <t>贺龙故居纪念馆至张桑高速桑植互通连接公路</t>
    <phoneticPr fontId="1" type="noConversion"/>
  </si>
  <si>
    <t>危桥改造</t>
    <phoneticPr fontId="1" type="noConversion"/>
  </si>
  <si>
    <t>安防工程</t>
    <phoneticPr fontId="1" type="noConversion"/>
  </si>
  <si>
    <t>合计</t>
    <phoneticPr fontId="1" type="noConversion"/>
  </si>
  <si>
    <t>单位：万元</t>
    <phoneticPr fontId="1" type="noConversion"/>
  </si>
  <si>
    <t>长沙市</t>
    <phoneticPr fontId="1" type="noConversion"/>
  </si>
  <si>
    <t>株洲市</t>
    <phoneticPr fontId="1" type="noConversion"/>
  </si>
  <si>
    <t>湘潭市</t>
    <phoneticPr fontId="1" type="noConversion"/>
  </si>
  <si>
    <t>衡阳市</t>
    <phoneticPr fontId="1" type="noConversion"/>
  </si>
  <si>
    <t>邵阳市</t>
    <phoneticPr fontId="1" type="noConversion"/>
  </si>
  <si>
    <t>岳阳市</t>
    <phoneticPr fontId="1" type="noConversion"/>
  </si>
  <si>
    <t>常德市</t>
    <phoneticPr fontId="1" type="noConversion"/>
  </si>
  <si>
    <t>张家界市</t>
    <phoneticPr fontId="1" type="noConversion"/>
  </si>
  <si>
    <t>益阳市</t>
    <phoneticPr fontId="1" type="noConversion"/>
  </si>
  <si>
    <t>郴州市</t>
    <phoneticPr fontId="1" type="noConversion"/>
  </si>
  <si>
    <t>永州市</t>
    <phoneticPr fontId="1" type="noConversion"/>
  </si>
  <si>
    <t>怀化市</t>
    <phoneticPr fontId="1" type="noConversion"/>
  </si>
  <si>
    <t>娄底市</t>
    <phoneticPr fontId="1" type="noConversion"/>
  </si>
  <si>
    <t>湘西州</t>
    <phoneticPr fontId="1" type="noConversion"/>
  </si>
  <si>
    <t>普通省道危桥安防补助资金明细表</t>
    <phoneticPr fontId="1" type="noConversion"/>
  </si>
  <si>
    <t>八、农村公路危桥改造补助资金明细表</t>
    <phoneticPr fontId="1" type="noConversion"/>
  </si>
  <si>
    <t>七、普通省道安防、危桥改造补助资金明细表</t>
    <phoneticPr fontId="23" type="noConversion"/>
  </si>
  <si>
    <t>农村公路危桥改造补助资金明细表</t>
    <phoneticPr fontId="1" type="noConversion"/>
  </si>
  <si>
    <t>县市区</t>
  </si>
  <si>
    <t>总计</t>
  </si>
  <si>
    <t>长沙市</t>
  </si>
  <si>
    <t>宁乡市</t>
  </si>
  <si>
    <t>浏阳市</t>
  </si>
  <si>
    <t>株洲市</t>
  </si>
  <si>
    <t>醴陵市</t>
  </si>
  <si>
    <t>渌口区</t>
  </si>
  <si>
    <t>攸县</t>
  </si>
  <si>
    <t>茶陵县</t>
  </si>
  <si>
    <t>炎陵县</t>
  </si>
  <si>
    <t>湘潭市</t>
  </si>
  <si>
    <t>湘潭县</t>
  </si>
  <si>
    <t>湘乡市</t>
  </si>
  <si>
    <t>韶山市</t>
  </si>
  <si>
    <t>衡阳市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</si>
  <si>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</si>
  <si>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</si>
  <si>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</si>
  <si>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</si>
  <si>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</si>
  <si>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</si>
  <si>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</si>
  <si>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</si>
  <si>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邵东市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</si>
  <si>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</si>
  <si>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</si>
  <si>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</si>
  <si>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</si>
  <si>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</si>
  <si>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</si>
  <si>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</si>
  <si>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</si>
  <si>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岳阳市</t>
  </si>
  <si>
    <t>平江县</t>
  </si>
  <si>
    <t>岳阳县</t>
  </si>
  <si>
    <t>临湘市</t>
  </si>
  <si>
    <t>汨罗市</t>
  </si>
  <si>
    <t>湘阴县</t>
  </si>
  <si>
    <t>常德市</t>
  </si>
  <si>
    <t>汉寿县</t>
  </si>
  <si>
    <t>桃源县</t>
  </si>
  <si>
    <t>石门县</t>
  </si>
  <si>
    <t>临澧县</t>
  </si>
  <si>
    <t>澧县</t>
  </si>
  <si>
    <t>安乡县</t>
  </si>
  <si>
    <t>津市市</t>
  </si>
  <si>
    <t>慈利县</t>
  </si>
  <si>
    <t>桑植县</t>
  </si>
  <si>
    <t>沅江市</t>
  </si>
  <si>
    <t>桃江县</t>
  </si>
  <si>
    <t>南县</t>
  </si>
  <si>
    <t>安化县</t>
  </si>
  <si>
    <t>资阳区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</si>
  <si>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</si>
  <si>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</si>
  <si>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</si>
  <si>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</si>
  <si>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</si>
  <si>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</si>
  <si>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</si>
  <si>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</si>
  <si>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</si>
  <si>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</si>
  <si>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</si>
  <si>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</si>
  <si>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</si>
  <si>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</si>
  <si>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</si>
  <si>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</si>
  <si>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</si>
  <si>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江华县</t>
  </si>
  <si>
    <t>中方县</t>
  </si>
  <si>
    <t>麻阳县</t>
  </si>
  <si>
    <t>会同县</t>
  </si>
  <si>
    <t>靖州县</t>
  </si>
  <si>
    <t>新晃县</t>
  </si>
  <si>
    <t>溆浦县</t>
  </si>
  <si>
    <t>沅陵县</t>
  </si>
  <si>
    <t>芷江县</t>
  </si>
  <si>
    <t>洪江市</t>
  </si>
  <si>
    <t>辰溪县</t>
  </si>
  <si>
    <t>新化县</t>
  </si>
  <si>
    <t>冷水江市</t>
  </si>
  <si>
    <t>涟源市</t>
  </si>
  <si>
    <t>双峰县</t>
  </si>
  <si>
    <t>湘西州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</si>
  <si>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</si>
  <si>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</si>
  <si>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</si>
  <si>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</si>
  <si>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</si>
  <si>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</si>
  <si>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</si>
  <si>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</si>
  <si>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金额</t>
    <phoneticPr fontId="1" type="noConversion"/>
  </si>
  <si>
    <t xml:space="preserve">长沙市 </t>
  </si>
  <si>
    <t xml:space="preserve">株洲市 </t>
  </si>
  <si>
    <t xml:space="preserve">湘潭市 </t>
  </si>
  <si>
    <t xml:space="preserve">衡阳市 </t>
  </si>
  <si>
    <t xml:space="preserve">邵阳市 </t>
  </si>
  <si>
    <t xml:space="preserve">岳阳市 </t>
  </si>
  <si>
    <t xml:space="preserve">常德市 </t>
  </si>
  <si>
    <t xml:space="preserve">张家界市 </t>
  </si>
  <si>
    <t xml:space="preserve">益阳市 </t>
  </si>
  <si>
    <t xml:space="preserve">郴州市 </t>
  </si>
  <si>
    <t xml:space="preserve">永州市 </t>
  </si>
  <si>
    <t xml:space="preserve">怀化市 </t>
  </si>
  <si>
    <t xml:space="preserve">娄底市 </t>
  </si>
  <si>
    <t xml:space="preserve">湘西州 </t>
  </si>
  <si>
    <t>市本级</t>
  </si>
  <si>
    <t>市本级</t>
    <phoneticPr fontId="1" type="noConversion"/>
  </si>
  <si>
    <t>其中望城区559万元，长沙县47万元</t>
    <phoneticPr fontId="1" type="noConversion"/>
  </si>
  <si>
    <t>其中芦淞区77万元，荷塘区10万元，石峰区14万元，天元区69万元</t>
    <phoneticPr fontId="1" type="noConversion"/>
  </si>
  <si>
    <t>其中雨湖区40万元，岳塘区27万元</t>
    <phoneticPr fontId="1" type="noConversion"/>
  </si>
  <si>
    <t>其中双清区14万元，大祥区151万元，北塔区20万元</t>
    <phoneticPr fontId="1" type="noConversion"/>
  </si>
  <si>
    <t>其中君山区364万元，云溪区73万元，屈原区317万元</t>
    <phoneticPr fontId="1" type="noConversion"/>
  </si>
  <si>
    <t>其中鼎城区89万元，武陵区56万元，西洞庭区35万元</t>
    <phoneticPr fontId="1" type="noConversion"/>
  </si>
  <si>
    <t>其中永定区604万元，武陵源区39万元</t>
    <phoneticPr fontId="1" type="noConversion"/>
  </si>
  <si>
    <t>其中北湖区196万元，苏仙区132万元</t>
    <phoneticPr fontId="1" type="noConversion"/>
  </si>
  <si>
    <t>其中冷水滩区569万元，零陵区475万元，金洞管理区61万元，迴龙圩管理区12万元</t>
    <phoneticPr fontId="1" type="noConversion"/>
  </si>
  <si>
    <t>鹤城区28万元</t>
    <phoneticPr fontId="1" type="noConversion"/>
  </si>
  <si>
    <t>娄星区395万元</t>
    <phoneticPr fontId="1" type="noConversion"/>
  </si>
  <si>
    <t>小计</t>
    <phoneticPr fontId="1" type="noConversion"/>
  </si>
  <si>
    <t>小计</t>
    <phoneticPr fontId="1" type="noConversion"/>
  </si>
  <si>
    <t>农村公路安防工程补助资金明细表</t>
    <phoneticPr fontId="1" type="noConversion"/>
  </si>
  <si>
    <t>华容县</t>
  </si>
  <si>
    <t>江华瑶族自治县</t>
  </si>
  <si>
    <t>新晃侗族自治县</t>
  </si>
  <si>
    <t>靖州苗族侗族自治县</t>
  </si>
  <si>
    <t>其中珠晖区52万元，雁峰区165万元，石鼓区25万元，蒸湘区72万元，南岳区151万元</t>
    <phoneticPr fontId="1" type="noConversion"/>
  </si>
  <si>
    <t>其中赫山区702万元，大通湖区212万元，资阳区613万元</t>
    <phoneticPr fontId="1" type="noConversion"/>
  </si>
  <si>
    <t>岳麓区20万元</t>
    <phoneticPr fontId="1" type="noConversion"/>
  </si>
  <si>
    <t>芦淞区25万元，天元区49万元</t>
    <phoneticPr fontId="1" type="noConversion"/>
  </si>
  <si>
    <t>北塔区24万元</t>
    <phoneticPr fontId="1" type="noConversion"/>
  </si>
  <si>
    <t>云溪区38万元</t>
    <phoneticPr fontId="1" type="noConversion"/>
  </si>
  <si>
    <t>武陵源区71万元，鼎城区58万元</t>
    <phoneticPr fontId="1" type="noConversion"/>
  </si>
  <si>
    <t>永定区147万元</t>
    <phoneticPr fontId="1" type="noConversion"/>
  </si>
  <si>
    <t>资阳区91万元，赫山区151万元</t>
    <phoneticPr fontId="1" type="noConversion"/>
  </si>
  <si>
    <t>北湖区27万元，苏仙区24万元</t>
    <phoneticPr fontId="1" type="noConversion"/>
  </si>
  <si>
    <t>九、农村公路安防工程补助资金明细表</t>
    <phoneticPr fontId="1" type="noConversion"/>
  </si>
  <si>
    <t>十、普通省道补助资金明细表</t>
    <phoneticPr fontId="1" type="noConversion"/>
  </si>
  <si>
    <t>市州</t>
    <phoneticPr fontId="1" type="noConversion"/>
  </si>
  <si>
    <t>县市区</t>
    <phoneticPr fontId="1" type="noConversion"/>
  </si>
  <si>
    <t>渡改桥</t>
    <phoneticPr fontId="1" type="noConversion"/>
  </si>
  <si>
    <t>麻阳苗族自治县</t>
  </si>
  <si>
    <t>芷江侗族自治县</t>
  </si>
  <si>
    <t>通道侗族自治县</t>
  </si>
  <si>
    <t>洪江区</t>
  </si>
  <si>
    <t>农村公路建设补助资金明细表</t>
    <phoneticPr fontId="1" type="noConversion"/>
  </si>
  <si>
    <t>其中岳麓区114万元，望城区811万元，长沙县811万元</t>
    <phoneticPr fontId="1" type="noConversion"/>
  </si>
  <si>
    <t>小计</t>
    <phoneticPr fontId="1" type="noConversion"/>
  </si>
  <si>
    <t>其中两山铁路市本级100万元；旅游资源产业路荷塘区440万元，芦淞区394万元，石峰区347万元，天元区695万元</t>
    <phoneticPr fontId="1" type="noConversion"/>
  </si>
  <si>
    <t>其中两山铁路市本级124万元；旅游资源产业路岳塘区23万元，雨湖区266万元</t>
    <phoneticPr fontId="1" type="noConversion"/>
  </si>
  <si>
    <t>市本级</t>
    <phoneticPr fontId="1" type="noConversion"/>
  </si>
  <si>
    <t>其中珠晖区324万元，雁峰区100万元，石鼓区232万元，蒸湘区753万元，南岳区299万元</t>
    <phoneticPr fontId="1" type="noConversion"/>
  </si>
  <si>
    <t>其中双清区109万元，大祥区243万元，北塔区24万元</t>
    <phoneticPr fontId="1" type="noConversion"/>
  </si>
  <si>
    <t>其中云溪区120万元，君山区245万元，屈原区260万元，岳阳经开区40万元</t>
    <phoneticPr fontId="1" type="noConversion"/>
  </si>
  <si>
    <t>其中鼎城区1459万元，常德经开区23万元，柳叶湖区347万元，西洞庭区301万元，西湖区162万元</t>
    <phoneticPr fontId="1" type="noConversion"/>
  </si>
  <si>
    <t>其中永定区892万元，武陵源区178万元</t>
    <phoneticPr fontId="1" type="noConversion"/>
  </si>
  <si>
    <t>小计</t>
    <phoneticPr fontId="1" type="noConversion"/>
  </si>
  <si>
    <t>其中资阳区347万元，赫山区371万元，大通湖区463万元</t>
    <phoneticPr fontId="1" type="noConversion"/>
  </si>
  <si>
    <t>其中北湖区579万元，苏仙区463万元</t>
    <phoneticPr fontId="1" type="noConversion"/>
  </si>
  <si>
    <t>其中零陵区1833万元，冷水滩区964万元，迴龙圩区538万元，金洞管理区253万元</t>
    <phoneticPr fontId="1" type="noConversion"/>
  </si>
  <si>
    <t>市本级</t>
    <phoneticPr fontId="1" type="noConversion"/>
  </si>
  <si>
    <t>鹤城区293万元</t>
    <phoneticPr fontId="1" type="noConversion"/>
  </si>
  <si>
    <t>小计</t>
    <phoneticPr fontId="1" type="noConversion"/>
  </si>
  <si>
    <t>市本级</t>
    <phoneticPr fontId="1" type="noConversion"/>
  </si>
  <si>
    <t>娄星区607万元</t>
    <phoneticPr fontId="1" type="noConversion"/>
  </si>
  <si>
    <t>S326线浏阳市普迹至雨花区跳马</t>
  </si>
  <si>
    <t>S327宁乡澎家湾-沩山（一期）</t>
  </si>
  <si>
    <t>S327宁乡伍家-五里堆</t>
  </si>
  <si>
    <t>S213桥驿-汨罗</t>
  </si>
  <si>
    <t>茶陵夏乐-浣溪</t>
  </si>
  <si>
    <t>茶陵县茶陵监狱-齐心村</t>
  </si>
  <si>
    <t>醴陵挫断坳-大障</t>
  </si>
  <si>
    <t>北塔区应安亭-陈家桥</t>
  </si>
  <si>
    <t>城步南山牧场至绥宁古龙岩公路</t>
  </si>
  <si>
    <t>新邵县小庙头至石背垅</t>
  </si>
  <si>
    <t>新邵县雀塘-太芝庙</t>
  </si>
  <si>
    <t>隆回大花-善缘亭</t>
  </si>
  <si>
    <t>绥宁草寨至洞口安顺</t>
  </si>
  <si>
    <t>S210汨罗至杨桥公路</t>
  </si>
  <si>
    <t>S206、S313平江县过大洲、梅仙和余坪集镇段道路改建工程</t>
  </si>
  <si>
    <t>S316平江县长庆-童市</t>
  </si>
  <si>
    <t>临湘鸭栏-长安</t>
  </si>
  <si>
    <t>临湘路口-新球</t>
  </si>
  <si>
    <t>屈原区推山咀码头-三州桥</t>
  </si>
  <si>
    <t>临澧合口大桥至杉板卜家村</t>
  </si>
  <si>
    <t>安乡三岔河至黄山头公路</t>
  </si>
  <si>
    <t>安乡黄山头至出口洲公路(黄山头至夹夹)</t>
  </si>
  <si>
    <t>桑植县长潭坪大桥</t>
  </si>
  <si>
    <t>永定教子垭-温塘（二期）</t>
  </si>
  <si>
    <t>永定王家坪-张家界城区</t>
  </si>
  <si>
    <t>安化龙塘-江南（含江南资江大桥）</t>
  </si>
  <si>
    <t>南县东河至茅草街</t>
  </si>
  <si>
    <t>S349永兴马田-三塘</t>
  </si>
  <si>
    <t>S228永州港零陵作业区至东安港区石期市作业区连接线</t>
  </si>
  <si>
    <t>S345新田县宋家湾-二广高速宁远保安互通</t>
  </si>
  <si>
    <t>G234新田县城-土桥</t>
  </si>
  <si>
    <t>S229、S227新田关口至黄沙溪公路</t>
  </si>
  <si>
    <t>S354道县上关-湘源温泉</t>
  </si>
  <si>
    <t>蓝山湘江源-宁远九嶷山</t>
  </si>
  <si>
    <t>双牌县漯屋至何家洞</t>
  </si>
  <si>
    <t>二广高速冷水滩上岭桥互通-泉南高速祁阳大忠桥互通连接线</t>
  </si>
  <si>
    <t>零陵区人民桥-涧岩头（周家大院）</t>
  </si>
  <si>
    <t>芷江罗旧-水宽（二期）</t>
  </si>
  <si>
    <t>泸溪-辰溪公路辰溪段</t>
  </si>
  <si>
    <t>辰溪县伍家湾-辰溪</t>
  </si>
  <si>
    <t>S227双峰仁山至青树坪</t>
  </si>
  <si>
    <t>双峰县青树坪至太平寺公路</t>
  </si>
  <si>
    <t>涟源城区-沪昆高铁邵阳北站</t>
  </si>
  <si>
    <t>涟源增加-桥头河</t>
  </si>
  <si>
    <t>湘西里耶机场进场道路</t>
  </si>
  <si>
    <t>S262保靖迁陵至夯沙</t>
  </si>
  <si>
    <t>永顺龙寨至永顺县城公路</t>
  </si>
  <si>
    <t>小计</t>
    <phoneticPr fontId="1" type="noConversion"/>
  </si>
  <si>
    <t>衡阳华新汽车站</t>
    <phoneticPr fontId="1" type="noConversion"/>
  </si>
  <si>
    <t>南岳汽车站</t>
    <phoneticPr fontId="1" type="noConversion"/>
  </si>
  <si>
    <t>武冈汽车西站</t>
    <phoneticPr fontId="1" type="noConversion"/>
  </si>
  <si>
    <t>邵阳县岩口铺镇客运站</t>
    <phoneticPr fontId="1" type="noConversion"/>
  </si>
  <si>
    <t>邵阳县峡山客运中心</t>
    <phoneticPr fontId="1" type="noConversion"/>
  </si>
  <si>
    <t>洞口汽车总站</t>
    <phoneticPr fontId="1" type="noConversion"/>
  </si>
  <si>
    <t>邵阳汽车北站</t>
    <phoneticPr fontId="1" type="noConversion"/>
  </si>
  <si>
    <t>平江长寿客运站</t>
    <phoneticPr fontId="1" type="noConversion"/>
  </si>
  <si>
    <t>平江县安定镇汽车站</t>
    <phoneticPr fontId="1" type="noConversion"/>
  </si>
  <si>
    <t>华容县</t>
    <phoneticPr fontId="1" type="noConversion"/>
  </si>
  <si>
    <t>华容县注南客运站</t>
    <phoneticPr fontId="1" type="noConversion"/>
  </si>
  <si>
    <t>岳阳市君山区汽车客运站</t>
    <phoneticPr fontId="1" type="noConversion"/>
  </si>
  <si>
    <t>华容县中心汽车站</t>
  </si>
  <si>
    <t>安乡子龙车站</t>
  </si>
  <si>
    <t>西洞庭祝丰汽车站</t>
    <phoneticPr fontId="1" type="noConversion"/>
  </si>
  <si>
    <t>石门县壶瓶山镇客运站</t>
  </si>
  <si>
    <t>永安汽车站</t>
  </si>
  <si>
    <t>安化奎溪客运站</t>
    <phoneticPr fontId="1" type="noConversion"/>
  </si>
  <si>
    <t>沅江客运总站</t>
    <phoneticPr fontId="1" type="noConversion"/>
  </si>
  <si>
    <t>临武东塔汽车站</t>
    <phoneticPr fontId="1" type="noConversion"/>
  </si>
  <si>
    <t>嘉禾金田汽车站</t>
    <phoneticPr fontId="1" type="noConversion"/>
  </si>
  <si>
    <t>零陵汽车东站</t>
  </si>
  <si>
    <t>江华县水口客运站</t>
    <phoneticPr fontId="1" type="noConversion"/>
  </si>
  <si>
    <t>江永汽车东站</t>
    <phoneticPr fontId="1" type="noConversion"/>
  </si>
  <si>
    <t>洪江市安江汽车东站</t>
    <phoneticPr fontId="1" type="noConversion"/>
  </si>
  <si>
    <t>溆浦城南客运站</t>
  </si>
  <si>
    <t>通道县溪客运站</t>
  </si>
  <si>
    <t>辰溪县城南汽车站</t>
    <phoneticPr fontId="1" type="noConversion"/>
  </si>
  <si>
    <t>辰溪县安坪镇三级汽车站</t>
    <phoneticPr fontId="1" type="noConversion"/>
  </si>
  <si>
    <t>娄底市中心汽车站</t>
    <phoneticPr fontId="1" type="noConversion"/>
  </si>
  <si>
    <t>涟源市汽车站</t>
    <phoneticPr fontId="1" type="noConversion"/>
  </si>
  <si>
    <t>望城铜官客运站</t>
    <phoneticPr fontId="1" type="noConversion"/>
  </si>
  <si>
    <t>安乡三岔河三级客运站</t>
    <phoneticPr fontId="1" type="noConversion"/>
  </si>
  <si>
    <t>临武武源客运站</t>
    <phoneticPr fontId="1" type="noConversion"/>
  </si>
  <si>
    <t>溆浦低庄客运北站</t>
    <phoneticPr fontId="1" type="noConversion"/>
  </si>
  <si>
    <t>新化大熊山客运站</t>
    <phoneticPr fontId="1" type="noConversion"/>
  </si>
  <si>
    <t>总计</t>
    <phoneticPr fontId="1" type="noConversion"/>
  </si>
  <si>
    <t>站场建设补助资金明细表</t>
    <phoneticPr fontId="1" type="noConversion"/>
  </si>
  <si>
    <t>普通省道补助资金明细表</t>
    <phoneticPr fontId="1" type="noConversion"/>
  </si>
  <si>
    <t>2021年第一批车辆购置税收入补助地方资金汇总表</t>
    <phoneticPr fontId="1" type="noConversion"/>
  </si>
  <si>
    <t>十一、站场建设补助资金明细表</t>
    <phoneticPr fontId="1" type="noConversion"/>
  </si>
  <si>
    <t>十二、农村公路建设补助资金明细表</t>
    <phoneticPr fontId="1" type="noConversion"/>
  </si>
  <si>
    <t>乡镇通三级路及旅游资源产业路</t>
    <phoneticPr fontId="1" type="noConversion"/>
  </si>
  <si>
    <t>附件11</t>
    <phoneticPr fontId="1" type="noConversion"/>
  </si>
  <si>
    <t>附件9</t>
    <phoneticPr fontId="1" type="noConversion"/>
  </si>
  <si>
    <t>附件10</t>
    <phoneticPr fontId="1" type="noConversion"/>
  </si>
  <si>
    <t>附件12</t>
    <phoneticPr fontId="1" type="noConversion"/>
  </si>
  <si>
    <t>详见附件2</t>
    <phoneticPr fontId="23" type="noConversion"/>
  </si>
  <si>
    <t>详见附件3</t>
    <phoneticPr fontId="23" type="noConversion"/>
  </si>
  <si>
    <t>详见附件4</t>
    <phoneticPr fontId="23" type="noConversion"/>
  </si>
  <si>
    <t>详见附件5</t>
    <phoneticPr fontId="23" type="noConversion"/>
  </si>
  <si>
    <t>详见附件6</t>
    <phoneticPr fontId="23" type="noConversion"/>
  </si>
  <si>
    <t>详见附件7</t>
    <phoneticPr fontId="1" type="noConversion"/>
  </si>
  <si>
    <t>详见附件8</t>
    <phoneticPr fontId="1" type="noConversion"/>
  </si>
  <si>
    <t>详见附件9</t>
    <phoneticPr fontId="1" type="noConversion"/>
  </si>
  <si>
    <t>详见附件10</t>
    <phoneticPr fontId="1" type="noConversion"/>
  </si>
  <si>
    <t>详见附件11</t>
    <phoneticPr fontId="1" type="noConversion"/>
  </si>
  <si>
    <t>详见附件12</t>
    <phoneticPr fontId="1" type="noConversion"/>
  </si>
  <si>
    <t>资金性质</t>
    <phoneticPr fontId="1" type="noConversion"/>
  </si>
  <si>
    <t>直达资金</t>
    <phoneticPr fontId="23" type="noConversion"/>
  </si>
  <si>
    <t>非直达资金</t>
    <phoneticPr fontId="23" type="noConversion"/>
  </si>
  <si>
    <t>附件3</t>
    <phoneticPr fontId="1" type="noConversion"/>
  </si>
  <si>
    <t>附件2</t>
    <phoneticPr fontId="1" type="noConversion"/>
  </si>
  <si>
    <t>附件4</t>
    <phoneticPr fontId="1" type="noConversion"/>
  </si>
  <si>
    <t>附件5</t>
    <phoneticPr fontId="1" type="noConversion"/>
  </si>
  <si>
    <t>附件6</t>
    <phoneticPr fontId="1" type="noConversion"/>
  </si>
  <si>
    <t>附件7</t>
    <phoneticPr fontId="1" type="noConversion"/>
  </si>
  <si>
    <t>附件8</t>
    <phoneticPr fontId="1" type="noConversion"/>
  </si>
  <si>
    <t>县市区</t>
    <phoneticPr fontId="1" type="noConversion"/>
  </si>
  <si>
    <t>宁乡市</t>
    <phoneticPr fontId="1" type="noConversion"/>
  </si>
  <si>
    <t>四、物流园区补助资金明细表</t>
    <phoneticPr fontId="1" type="noConversion"/>
  </si>
  <si>
    <t>物流园区补助资金明细表</t>
    <phoneticPr fontId="12" type="noConversion"/>
  </si>
  <si>
    <t>二、普通国省道补助资金明细表</t>
    <phoneticPr fontId="1" type="noConversion"/>
  </si>
  <si>
    <t>普通国省道补助资金明细表</t>
    <phoneticPr fontId="1" type="noConversion"/>
  </si>
  <si>
    <t>三、红色旅游公路补助资金明细表</t>
    <phoneticPr fontId="1" type="noConversion"/>
  </si>
  <si>
    <t>红色旅游公路补助资金明细表</t>
    <phoneticPr fontId="12" type="noConversion"/>
  </si>
  <si>
    <t>五、交通应急物资储备中心补助资金明细表</t>
    <phoneticPr fontId="1" type="noConversion"/>
  </si>
  <si>
    <t>交通应急物资储备中心补助资金明细表</t>
    <phoneticPr fontId="12" type="noConversion"/>
  </si>
  <si>
    <t>六、普通国道危桥补助资金明细表</t>
    <phoneticPr fontId="1" type="noConversion"/>
  </si>
  <si>
    <t>普通国道危桥改造资金明细表</t>
    <phoneticPr fontId="1" type="noConversion"/>
  </si>
  <si>
    <t>两山铁路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</si>
</sst>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);[Red]\(0\)"/>
  </numFmts>
  <fonts count="3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b/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仿宋_GB2312"/>
      <family val="3"/>
      <charset val="134"/>
    </font>
    <font>
      <sz val="14"/>
      <color theme="1"/>
      <name val="方正小标宋简体"/>
      <family val="4"/>
      <charset val="134"/>
    </font>
    <font>
      <sz val="9"/>
      <name val="等线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黑体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方正小标宋简体"/>
      <family val="4"/>
      <charset val="134"/>
    </font>
    <font>
      <sz val="16"/>
      <color theme="1"/>
      <name val="方正小标宋简体"/>
      <family val="3"/>
      <charset val="134"/>
    </font>
    <font>
      <sz val="16"/>
      <name val="方正小标宋简体"/>
      <family val="4"/>
      <charset val="134"/>
    </font>
    <font>
      <b/>
      <sz val="10"/>
      <name val="宋体"/>
      <family val="3"/>
      <charset val="134"/>
      <scheme val="minor"/>
    </font>
    <font>
      <sz val="14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/>
    <xf numFmtId="0" fontId="7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7" fillId="0" borderId="0"/>
  </cellStyleXfs>
  <cellXfs count="164">
    <xf numFmtId="0" fontId="0" fillId="0" borderId="0" xfId="0"/>
    <xf numFmtId="176" fontId="3" fillId="0" borderId="0" xfId="0" applyNumberFormat="1" applyFont="1" applyFill="1" applyAlignment="1">
      <alignment horizontal="right" vertical="center"/>
    </xf>
    <xf numFmtId="176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3" applyNumberFormat="1" applyFont="1" applyFill="1" applyBorder="1" applyAlignment="1">
      <alignment horizontal="center" vertical="center" wrapText="1"/>
    </xf>
    <xf numFmtId="176" fontId="9" fillId="0" borderId="1" xfId="5" applyNumberFormat="1" applyFont="1" applyFill="1" applyBorder="1" applyAlignment="1">
      <alignment horizontal="center" vertical="center" wrapText="1"/>
    </xf>
    <xf numFmtId="176" fontId="3" fillId="0" borderId="1" xfId="8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0" fillId="0" borderId="0" xfId="0" applyAlignment="1">
      <alignment horizontal="left" vertical="center"/>
    </xf>
    <xf numFmtId="176" fontId="16" fillId="0" borderId="1" xfId="1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176" fontId="5" fillId="0" borderId="1" xfId="6" applyNumberFormat="1" applyFont="1" applyFill="1" applyBorder="1" applyAlignment="1">
      <alignment horizontal="center" vertical="center" wrapText="1"/>
    </xf>
    <xf numFmtId="0" fontId="8" fillId="0" borderId="0" xfId="9" applyAlignment="1">
      <alignment horizontal="left" vertical="center"/>
    </xf>
    <xf numFmtId="0" fontId="8" fillId="0" borderId="0" xfId="9"/>
    <xf numFmtId="0" fontId="8" fillId="0" borderId="0" xfId="9" applyAlignment="1">
      <alignment wrapText="1"/>
    </xf>
    <xf numFmtId="0" fontId="8" fillId="0" borderId="0" xfId="9" applyAlignment="1">
      <alignment horizontal="center"/>
    </xf>
    <xf numFmtId="176" fontId="2" fillId="0" borderId="0" xfId="9" applyNumberFormat="1" applyFont="1" applyFill="1" applyBorder="1" applyAlignment="1">
      <alignment vertical="center"/>
    </xf>
    <xf numFmtId="176" fontId="2" fillId="0" borderId="0" xfId="9" applyNumberFormat="1" applyFont="1" applyFill="1" applyBorder="1" applyAlignment="1">
      <alignment vertical="center" wrapText="1"/>
    </xf>
    <xf numFmtId="176" fontId="3" fillId="0" borderId="0" xfId="9" applyNumberFormat="1" applyFont="1" applyFill="1" applyAlignment="1">
      <alignment horizontal="right" vertical="center"/>
    </xf>
    <xf numFmtId="176" fontId="16" fillId="0" borderId="1" xfId="9" applyNumberFormat="1" applyFont="1" applyFill="1" applyBorder="1" applyAlignment="1">
      <alignment horizontal="center" vertical="center"/>
    </xf>
    <xf numFmtId="176" fontId="5" fillId="0" borderId="1" xfId="9" applyNumberFormat="1" applyFont="1" applyFill="1" applyBorder="1" applyAlignment="1">
      <alignment horizontal="center" vertical="center" wrapText="1"/>
    </xf>
    <xf numFmtId="0" fontId="6" fillId="0" borderId="0" xfId="9" applyFont="1"/>
    <xf numFmtId="176" fontId="5" fillId="0" borderId="1" xfId="9" applyNumberFormat="1" applyFont="1" applyFill="1" applyBorder="1" applyAlignment="1">
      <alignment horizontal="center" vertical="center"/>
    </xf>
    <xf numFmtId="176" fontId="3" fillId="0" borderId="1" xfId="9" applyNumberFormat="1" applyFont="1" applyFill="1" applyBorder="1" applyAlignment="1">
      <alignment horizontal="center" vertical="center"/>
    </xf>
    <xf numFmtId="176" fontId="3" fillId="0" borderId="1" xfId="9" applyNumberFormat="1" applyFont="1" applyFill="1" applyBorder="1" applyAlignment="1">
      <alignment horizontal="center" vertical="center" wrapText="1"/>
    </xf>
    <xf numFmtId="176" fontId="3" fillId="0" borderId="4" xfId="9" applyNumberFormat="1" applyFont="1" applyFill="1" applyBorder="1" applyAlignment="1">
      <alignment horizontal="center" vertical="center"/>
    </xf>
    <xf numFmtId="176" fontId="3" fillId="0" borderId="1" xfId="6" applyNumberFormat="1" applyFont="1" applyFill="1" applyBorder="1" applyAlignment="1">
      <alignment horizontal="center" vertical="center" wrapText="1"/>
    </xf>
    <xf numFmtId="176" fontId="27" fillId="0" borderId="1" xfId="5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 wrapText="1"/>
    </xf>
    <xf numFmtId="176" fontId="2" fillId="0" borderId="1" xfId="9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1" xfId="0" applyNumberFormat="1" applyFont="1" applyFill="1" applyBorder="1" applyAlignment="1">
      <alignment horizontal="center" vertical="center"/>
    </xf>
    <xf numFmtId="176" fontId="5" fillId="0" borderId="1" xfId="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8" fillId="0" borderId="0" xfId="9" applyAlignment="1">
      <alignment horizontal="right"/>
    </xf>
    <xf numFmtId="0" fontId="16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76" fontId="6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8" fillId="0" borderId="1" xfId="4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176" fontId="8" fillId="0" borderId="1" xfId="4" applyNumberFormat="1" applyBorder="1" applyAlignment="1">
      <alignment horizontal="center" vertical="center" wrapText="1"/>
    </xf>
    <xf numFmtId="176" fontId="6" fillId="0" borderId="1" xfId="4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8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5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 applyProtection="1">
      <alignment horizontal="center" vertical="center" wrapText="1"/>
      <protection locked="0"/>
    </xf>
    <xf numFmtId="0" fontId="3" fillId="0" borderId="1" xfId="3" applyFont="1" applyFill="1" applyBorder="1" applyAlignment="1">
      <alignment horizontal="center" vertical="center" wrapText="1"/>
    </xf>
    <xf numFmtId="177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3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9" fillId="0" borderId="1" xfId="7" applyNumberFormat="1" applyFont="1" applyFill="1" applyBorder="1" applyAlignment="1">
      <alignment horizontal="center" vertical="center" wrapText="1"/>
    </xf>
    <xf numFmtId="177" fontId="3" fillId="0" borderId="1" xfId="8" applyNumberFormat="1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 applyProtection="1">
      <alignment horizontal="center" vertical="center" wrapText="1"/>
      <protection locked="0"/>
    </xf>
    <xf numFmtId="0" fontId="5" fillId="0" borderId="1" xfId="3" applyFont="1" applyFill="1" applyBorder="1" applyAlignment="1">
      <alignment horizontal="center" vertical="center" wrapText="1"/>
    </xf>
    <xf numFmtId="177" fontId="5" fillId="0" borderId="1" xfId="3" applyNumberFormat="1" applyFont="1" applyFill="1" applyBorder="1" applyAlignment="1">
      <alignment horizontal="center" vertical="center" wrapText="1"/>
    </xf>
    <xf numFmtId="176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10" applyNumberFormat="1" applyFont="1" applyFill="1" applyBorder="1" applyAlignment="1" applyProtection="1">
      <alignment horizontal="center" vertical="center"/>
      <protection locked="0"/>
    </xf>
    <xf numFmtId="176" fontId="3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centerContinuous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9" applyBorder="1" applyAlignment="1">
      <alignment horizontal="center"/>
    </xf>
    <xf numFmtId="0" fontId="16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9" applyFill="1" applyBorder="1" applyAlignment="1">
      <alignment horizontal="center"/>
    </xf>
    <xf numFmtId="0" fontId="29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9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176" fontId="3" fillId="0" borderId="4" xfId="9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8" fillId="0" borderId="0" xfId="0" applyFont="1" applyFill="1" applyAlignment="1">
      <alignment horizontal="center" vertical="center" wrapText="1"/>
    </xf>
    <xf numFmtId="176" fontId="3" fillId="0" borderId="1" xfId="9" applyNumberFormat="1" applyFont="1" applyFill="1" applyBorder="1" applyAlignment="1">
      <alignment horizontal="center" vertical="center"/>
    </xf>
    <xf numFmtId="176" fontId="26" fillId="0" borderId="0" xfId="9" applyNumberFormat="1" applyFont="1" applyFill="1" applyAlignment="1">
      <alignment horizontal="center" vertical="center"/>
    </xf>
    <xf numFmtId="176" fontId="26" fillId="0" borderId="0" xfId="9" applyNumberFormat="1" applyFont="1" applyFill="1" applyAlignment="1">
      <alignment horizontal="center" vertical="center" wrapText="1"/>
    </xf>
    <xf numFmtId="176" fontId="5" fillId="0" borderId="1" xfId="9" applyNumberFormat="1" applyFont="1" applyFill="1" applyBorder="1" applyAlignment="1">
      <alignment horizontal="center" vertical="center" wrapText="1"/>
    </xf>
    <xf numFmtId="176" fontId="3" fillId="0" borderId="2" xfId="9" applyNumberFormat="1" applyFont="1" applyFill="1" applyBorder="1" applyAlignment="1">
      <alignment horizontal="center" vertical="center"/>
    </xf>
    <xf numFmtId="176" fontId="3" fillId="0" borderId="4" xfId="9" applyNumberFormat="1" applyFont="1" applyFill="1" applyBorder="1" applyAlignment="1">
      <alignment horizontal="center" vertical="center"/>
    </xf>
    <xf numFmtId="176" fontId="3" fillId="0" borderId="3" xfId="9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176" fontId="2" fillId="0" borderId="1" xfId="9" applyNumberFormat="1" applyFont="1" applyFill="1" applyBorder="1" applyAlignment="1">
      <alignment horizontal="center" vertical="center" wrapText="1"/>
    </xf>
    <xf numFmtId="0" fontId="8" fillId="0" borderId="1" xfId="4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6" fontId="31" fillId="0" borderId="2" xfId="0" applyNumberFormat="1" applyFont="1" applyFill="1" applyBorder="1" applyAlignment="1">
      <alignment horizontal="center" vertical="center"/>
    </xf>
    <xf numFmtId="176" fontId="31" fillId="0" borderId="3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7" fontId="31" fillId="0" borderId="2" xfId="0" applyNumberFormat="1" applyFont="1" applyFill="1" applyBorder="1" applyAlignment="1">
      <alignment horizontal="center" vertical="center"/>
    </xf>
    <xf numFmtId="177" fontId="31" fillId="0" borderId="3" xfId="0" applyNumberFormat="1" applyFont="1" applyFill="1" applyBorder="1" applyAlignment="1">
      <alignment horizontal="center" vertical="center"/>
    </xf>
    <xf numFmtId="177" fontId="31" fillId="0" borderId="4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center" vertical="center" wrapText="1"/>
    </xf>
    <xf numFmtId="0" fontId="6" fillId="0" borderId="7" xfId="9" applyFont="1" applyBorder="1" applyAlignment="1">
      <alignment horizontal="center" vertical="center"/>
    </xf>
    <xf numFmtId="0" fontId="6" fillId="0" borderId="6" xfId="9" applyFont="1" applyBorder="1" applyAlignment="1">
      <alignment horizontal="center" vertical="center"/>
    </xf>
    <xf numFmtId="0" fontId="6" fillId="0" borderId="8" xfId="9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</cellXfs>
  <cellStyles count="11">
    <cellStyle name="常规" xfId="0" builtinId="0"/>
    <cellStyle name="常规 10" xfId="8"/>
    <cellStyle name="常规 11_2014－2015干线投资测算表1105" xfId="2"/>
    <cellStyle name="常规 2" xfId="6"/>
    <cellStyle name="常规 2 4" xfId="4"/>
    <cellStyle name="常规 3" xfId="9"/>
    <cellStyle name="常规 4" xfId="5"/>
    <cellStyle name="常规 4 2 5 2 2" xfId="7"/>
    <cellStyle name="常规_Sheet1_2014－2015干线投资测算表1105_附件2国省干线 2" xfId="3"/>
    <cellStyle name="常规_北京 10 3" xfId="10"/>
    <cellStyle name="普通_活用表_亿元表" xfId="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16"/>
  <sheetViews>
    <sheetView tabSelected="1" topLeftCell="A2" workbookViewId="0">
      <selection activeCell="A4" sqref="A4"/>
    </sheetView>
  </sheetViews>
  <sheetFormatPr defaultColWidth="9" defaultRowHeight="14.25"/>
  <cols>
    <col min="1" max="1" width="39" style="19" customWidth="1"/>
    <col min="2" max="2" width="17.75" style="9" customWidth="1"/>
    <col min="3" max="3" width="19.125" style="9" customWidth="1"/>
    <col min="4" max="4" width="22.625" style="9" customWidth="1"/>
    <col min="5" max="16382" width="9" style="19"/>
  </cols>
  <sheetData>
    <row r="1" spans="1:16382" ht="21" customHeight="1">
      <c r="A1" s="8" t="s">
        <v>12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</row>
    <row r="2" spans="1:16382" ht="57" customHeight="1">
      <c r="A2" s="115" t="s">
        <v>478</v>
      </c>
      <c r="B2" s="115"/>
      <c r="C2" s="115"/>
      <c r="D2" s="115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</row>
    <row r="3" spans="1:16382" ht="24.75" customHeight="1">
      <c r="A3" s="10"/>
      <c r="B3" s="11"/>
      <c r="C3" s="11"/>
      <c r="D3" s="12" t="s">
        <v>0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</row>
    <row r="4" spans="1:16382" s="14" customFormat="1" ht="31.5" customHeight="1">
      <c r="A4" s="13" t="s">
        <v>2</v>
      </c>
      <c r="B4" s="13" t="s">
        <v>13</v>
      </c>
      <c r="C4" s="13" t="s">
        <v>497</v>
      </c>
      <c r="D4" s="13" t="s">
        <v>10</v>
      </c>
    </row>
    <row r="5" spans="1:16382" s="16" customFormat="1" ht="31.5" customHeight="1">
      <c r="A5" s="13" t="s">
        <v>11</v>
      </c>
      <c r="B5" s="15">
        <f>SUM(B6:B16)</f>
        <v>454458</v>
      </c>
      <c r="C5" s="15"/>
      <c r="D5" s="13"/>
    </row>
    <row r="6" spans="1:16382" s="16" customFormat="1" ht="31.5" customHeight="1">
      <c r="A6" s="17" t="s">
        <v>511</v>
      </c>
      <c r="B6" s="112">
        <v>68851</v>
      </c>
      <c r="C6" s="18" t="s">
        <v>498</v>
      </c>
      <c r="D6" s="18" t="s">
        <v>486</v>
      </c>
    </row>
    <row r="7" spans="1:16382" s="16" customFormat="1" ht="31.5" customHeight="1">
      <c r="A7" s="17" t="s">
        <v>513</v>
      </c>
      <c r="B7" s="112">
        <v>3000</v>
      </c>
      <c r="C7" s="18" t="s">
        <v>498</v>
      </c>
      <c r="D7" s="18" t="s">
        <v>487</v>
      </c>
    </row>
    <row r="8" spans="1:16382" ht="31.5" customHeight="1">
      <c r="A8" s="17" t="s">
        <v>509</v>
      </c>
      <c r="B8" s="112">
        <v>3000</v>
      </c>
      <c r="C8" s="18" t="s">
        <v>498</v>
      </c>
      <c r="D8" s="18" t="s">
        <v>488</v>
      </c>
    </row>
    <row r="9" spans="1:16382" ht="31.5" customHeight="1">
      <c r="A9" s="17" t="s">
        <v>515</v>
      </c>
      <c r="B9" s="112">
        <v>2900</v>
      </c>
      <c r="C9" s="18" t="s">
        <v>498</v>
      </c>
      <c r="D9" s="18" t="s">
        <v>489</v>
      </c>
    </row>
    <row r="10" spans="1:16382" ht="31.5" customHeight="1">
      <c r="A10" s="17" t="s">
        <v>517</v>
      </c>
      <c r="B10" s="112">
        <v>49440</v>
      </c>
      <c r="C10" s="18" t="s">
        <v>498</v>
      </c>
      <c r="D10" s="18" t="s">
        <v>490</v>
      </c>
    </row>
    <row r="11" spans="1:16382" ht="31.5" customHeight="1">
      <c r="A11" s="17" t="s">
        <v>220</v>
      </c>
      <c r="B11" s="111">
        <v>22000</v>
      </c>
      <c r="C11" s="18" t="s">
        <v>499</v>
      </c>
      <c r="D11" s="48" t="s">
        <v>491</v>
      </c>
    </row>
    <row r="12" spans="1:16382" ht="31.5" customHeight="1">
      <c r="A12" s="110" t="s">
        <v>219</v>
      </c>
      <c r="B12" s="111">
        <v>16696</v>
      </c>
      <c r="C12" s="18" t="s">
        <v>499</v>
      </c>
      <c r="D12" s="48" t="s">
        <v>492</v>
      </c>
    </row>
    <row r="13" spans="1:16382" ht="31.5" customHeight="1">
      <c r="A13" s="110" t="s">
        <v>362</v>
      </c>
      <c r="B13" s="111">
        <v>49304</v>
      </c>
      <c r="C13" s="18" t="s">
        <v>499</v>
      </c>
      <c r="D13" s="48" t="s">
        <v>493</v>
      </c>
    </row>
    <row r="14" spans="1:16382" ht="31.5" customHeight="1">
      <c r="A14" s="110" t="s">
        <v>363</v>
      </c>
      <c r="B14" s="111">
        <v>65021</v>
      </c>
      <c r="C14" s="18" t="s">
        <v>499</v>
      </c>
      <c r="D14" s="48" t="s">
        <v>494</v>
      </c>
    </row>
    <row r="15" spans="1:16382" ht="31.5" customHeight="1">
      <c r="A15" s="110" t="s">
        <v>479</v>
      </c>
      <c r="B15" s="111">
        <v>10000</v>
      </c>
      <c r="C15" s="18" t="s">
        <v>499</v>
      </c>
      <c r="D15" s="48" t="s">
        <v>495</v>
      </c>
    </row>
    <row r="16" spans="1:16382" ht="31.5" customHeight="1">
      <c r="A16" s="110" t="s">
        <v>480</v>
      </c>
      <c r="B16" s="111">
        <v>164246</v>
      </c>
      <c r="C16" s="18" t="s">
        <v>499</v>
      </c>
      <c r="D16" s="48" t="s">
        <v>496</v>
      </c>
    </row>
  </sheetData>
  <mergeCells count="1">
    <mergeCell ref="A2:D2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A4" sqref="A4"/>
    </sheetView>
  </sheetViews>
  <sheetFormatPr defaultColWidth="9" defaultRowHeight="13.5"/>
  <cols>
    <col min="1" max="1" width="16.125" style="25" customWidth="1"/>
    <col min="2" max="2" width="37.375" style="26" customWidth="1"/>
    <col min="3" max="3" width="21" style="27" customWidth="1"/>
    <col min="4" max="16384" width="9" style="25"/>
  </cols>
  <sheetData>
    <row r="1" spans="1:7" ht="22.5" customHeight="1">
      <c r="A1" s="24" t="s">
        <v>484</v>
      </c>
    </row>
    <row r="2" spans="1:7" ht="40.5" customHeight="1">
      <c r="A2" s="117" t="s">
        <v>477</v>
      </c>
      <c r="B2" s="118"/>
      <c r="C2" s="117"/>
    </row>
    <row r="3" spans="1:7" ht="20.100000000000001" customHeight="1">
      <c r="A3" s="28"/>
      <c r="B3" s="29"/>
      <c r="C3" s="30" t="s">
        <v>0</v>
      </c>
    </row>
    <row r="4" spans="1:7" ht="22.5" customHeight="1">
      <c r="A4" s="21" t="s">
        <v>1</v>
      </c>
      <c r="B4" s="21" t="s">
        <v>2</v>
      </c>
      <c r="C4" s="31" t="s">
        <v>13</v>
      </c>
    </row>
    <row r="5" spans="1:7" ht="24" customHeight="1">
      <c r="A5" s="119" t="s">
        <v>14</v>
      </c>
      <c r="B5" s="119"/>
      <c r="C5" s="47">
        <f>C6+C11+C15+C22+C29+C33+C37+C40+C42+C54+C58+C63</f>
        <v>65021</v>
      </c>
      <c r="G5" s="33"/>
    </row>
    <row r="6" spans="1:7" ht="24" customHeight="1">
      <c r="A6" s="140" t="s">
        <v>224</v>
      </c>
      <c r="B6" s="89" t="s">
        <v>21</v>
      </c>
      <c r="C6" s="96">
        <f>SUM(C7:C10)</f>
        <v>5312</v>
      </c>
    </row>
    <row r="7" spans="1:7" ht="24" customHeight="1">
      <c r="A7" s="141"/>
      <c r="B7" s="77" t="s">
        <v>391</v>
      </c>
      <c r="C7" s="97">
        <v>1258</v>
      </c>
    </row>
    <row r="8" spans="1:7" ht="24" customHeight="1">
      <c r="A8" s="141"/>
      <c r="B8" s="77" t="s">
        <v>392</v>
      </c>
      <c r="C8" s="97">
        <v>1075</v>
      </c>
    </row>
    <row r="9" spans="1:7" ht="24" customHeight="1">
      <c r="A9" s="141"/>
      <c r="B9" s="78" t="s">
        <v>393</v>
      </c>
      <c r="C9" s="97">
        <v>2080</v>
      </c>
    </row>
    <row r="10" spans="1:7" ht="24" customHeight="1">
      <c r="A10" s="142"/>
      <c r="B10" s="78" t="s">
        <v>394</v>
      </c>
      <c r="C10" s="97">
        <v>899</v>
      </c>
    </row>
    <row r="11" spans="1:7" ht="24" customHeight="1">
      <c r="A11" s="143" t="s">
        <v>227</v>
      </c>
      <c r="B11" s="90" t="s">
        <v>21</v>
      </c>
      <c r="C11" s="96">
        <f>SUM(C12:C14)</f>
        <v>4163</v>
      </c>
    </row>
    <row r="12" spans="1:7" ht="24" customHeight="1">
      <c r="A12" s="144"/>
      <c r="B12" s="79" t="s">
        <v>395</v>
      </c>
      <c r="C12" s="97">
        <v>1670</v>
      </c>
    </row>
    <row r="13" spans="1:7" ht="24" customHeight="1">
      <c r="A13" s="144"/>
      <c r="B13" s="80" t="s">
        <v>396</v>
      </c>
      <c r="C13" s="97">
        <v>190</v>
      </c>
    </row>
    <row r="14" spans="1:7" ht="24" customHeight="1">
      <c r="A14" s="145"/>
      <c r="B14" s="81" t="s">
        <v>397</v>
      </c>
      <c r="C14" s="97">
        <v>2303</v>
      </c>
    </row>
    <row r="15" spans="1:7" ht="24" customHeight="1">
      <c r="A15" s="146" t="s">
        <v>245</v>
      </c>
      <c r="B15" s="91" t="s">
        <v>21</v>
      </c>
      <c r="C15" s="96">
        <f>SUM(C16:C21)</f>
        <v>5069</v>
      </c>
    </row>
    <row r="16" spans="1:7" ht="24" customHeight="1">
      <c r="A16" s="147"/>
      <c r="B16" s="78" t="s">
        <v>398</v>
      </c>
      <c r="C16" s="97">
        <v>57</v>
      </c>
    </row>
    <row r="17" spans="1:3" ht="24" customHeight="1">
      <c r="A17" s="147"/>
      <c r="B17" s="82" t="s">
        <v>399</v>
      </c>
      <c r="C17" s="97">
        <v>1685</v>
      </c>
    </row>
    <row r="18" spans="1:3" ht="24" customHeight="1">
      <c r="A18" s="147"/>
      <c r="B18" s="83" t="s">
        <v>400</v>
      </c>
      <c r="C18" s="97">
        <v>1093</v>
      </c>
    </row>
    <row r="19" spans="1:3" ht="24" customHeight="1">
      <c r="A19" s="147"/>
      <c r="B19" s="82" t="s">
        <v>401</v>
      </c>
      <c r="C19" s="97">
        <v>1099</v>
      </c>
    </row>
    <row r="20" spans="1:3" ht="24" customHeight="1">
      <c r="A20" s="147"/>
      <c r="B20" s="76" t="s">
        <v>402</v>
      </c>
      <c r="C20" s="97">
        <v>707</v>
      </c>
    </row>
    <row r="21" spans="1:3" ht="24" customHeight="1">
      <c r="A21" s="148"/>
      <c r="B21" s="82" t="s">
        <v>403</v>
      </c>
      <c r="C21" s="97">
        <v>428</v>
      </c>
    </row>
    <row r="22" spans="1:3" ht="24" customHeight="1">
      <c r="A22" s="137" t="s">
        <v>255</v>
      </c>
      <c r="B22" s="92" t="s">
        <v>438</v>
      </c>
      <c r="C22" s="96">
        <f>SUM(C23:C28)</f>
        <v>8608</v>
      </c>
    </row>
    <row r="23" spans="1:3" ht="24" customHeight="1">
      <c r="A23" s="138"/>
      <c r="B23" s="78" t="s">
        <v>404</v>
      </c>
      <c r="C23" s="97">
        <v>782</v>
      </c>
    </row>
    <row r="24" spans="1:3" ht="24" customHeight="1">
      <c r="A24" s="138"/>
      <c r="B24" s="84" t="s">
        <v>405</v>
      </c>
      <c r="C24" s="97">
        <v>918</v>
      </c>
    </row>
    <row r="25" spans="1:3" ht="24" customHeight="1">
      <c r="A25" s="138"/>
      <c r="B25" s="84" t="s">
        <v>406</v>
      </c>
      <c r="C25" s="97">
        <v>5245</v>
      </c>
    </row>
    <row r="26" spans="1:3" ht="24" customHeight="1">
      <c r="A26" s="138"/>
      <c r="B26" s="3" t="s">
        <v>407</v>
      </c>
      <c r="C26" s="97">
        <v>627</v>
      </c>
    </row>
    <row r="27" spans="1:3" ht="24" customHeight="1">
      <c r="A27" s="138"/>
      <c r="B27" s="3" t="s">
        <v>408</v>
      </c>
      <c r="C27" s="97">
        <v>832</v>
      </c>
    </row>
    <row r="28" spans="1:3" ht="24" customHeight="1">
      <c r="A28" s="139"/>
      <c r="B28" s="84" t="s">
        <v>409</v>
      </c>
      <c r="C28" s="97">
        <v>204</v>
      </c>
    </row>
    <row r="29" spans="1:3" ht="24" customHeight="1">
      <c r="A29" s="140" t="s">
        <v>261</v>
      </c>
      <c r="B29" s="93" t="s">
        <v>21</v>
      </c>
      <c r="C29" s="96">
        <f>SUM(C30:C32)</f>
        <v>1268</v>
      </c>
    </row>
    <row r="30" spans="1:3" ht="24" customHeight="1">
      <c r="A30" s="141"/>
      <c r="B30" s="82" t="s">
        <v>410</v>
      </c>
      <c r="C30" s="97">
        <v>68</v>
      </c>
    </row>
    <row r="31" spans="1:3" ht="24" customHeight="1">
      <c r="A31" s="141"/>
      <c r="B31" s="3" t="s">
        <v>411</v>
      </c>
      <c r="C31" s="97">
        <v>323</v>
      </c>
    </row>
    <row r="32" spans="1:3" ht="24" customHeight="1">
      <c r="A32" s="142"/>
      <c r="B32" s="82" t="s">
        <v>412</v>
      </c>
      <c r="C32" s="97">
        <v>877</v>
      </c>
    </row>
    <row r="33" spans="1:3" ht="24" customHeight="1">
      <c r="A33" s="143" t="s">
        <v>4</v>
      </c>
      <c r="B33" s="92" t="s">
        <v>21</v>
      </c>
      <c r="C33" s="96">
        <f>SUM(C34:C36)</f>
        <v>4663</v>
      </c>
    </row>
    <row r="34" spans="1:3" ht="24" customHeight="1">
      <c r="A34" s="144"/>
      <c r="B34" s="84" t="s">
        <v>413</v>
      </c>
      <c r="C34" s="97">
        <v>71</v>
      </c>
    </row>
    <row r="35" spans="1:3" ht="24" customHeight="1">
      <c r="A35" s="144"/>
      <c r="B35" s="82" t="s">
        <v>414</v>
      </c>
      <c r="C35" s="97">
        <v>308</v>
      </c>
    </row>
    <row r="36" spans="1:3" ht="24" customHeight="1">
      <c r="A36" s="145"/>
      <c r="B36" s="2" t="s">
        <v>415</v>
      </c>
      <c r="C36" s="97">
        <v>4284</v>
      </c>
    </row>
    <row r="37" spans="1:3" ht="24" customHeight="1">
      <c r="A37" s="140" t="s">
        <v>5</v>
      </c>
      <c r="B37" s="94" t="s">
        <v>21</v>
      </c>
      <c r="C37" s="96">
        <f>SUM(C38:C39)</f>
        <v>2481</v>
      </c>
    </row>
    <row r="38" spans="1:3" ht="24" customHeight="1">
      <c r="A38" s="141"/>
      <c r="B38" s="82" t="s">
        <v>416</v>
      </c>
      <c r="C38" s="97">
        <v>100</v>
      </c>
    </row>
    <row r="39" spans="1:3" ht="24" customHeight="1">
      <c r="A39" s="142"/>
      <c r="B39" s="85" t="s">
        <v>417</v>
      </c>
      <c r="C39" s="97">
        <v>2381</v>
      </c>
    </row>
    <row r="40" spans="1:3" ht="24" customHeight="1">
      <c r="A40" s="140" t="s">
        <v>6</v>
      </c>
      <c r="B40" s="95" t="s">
        <v>21</v>
      </c>
      <c r="C40" s="96">
        <f>C41</f>
        <v>2721</v>
      </c>
    </row>
    <row r="41" spans="1:3" ht="24" customHeight="1">
      <c r="A41" s="142"/>
      <c r="B41" s="82" t="s">
        <v>418</v>
      </c>
      <c r="C41" s="97">
        <v>2721</v>
      </c>
    </row>
    <row r="42" spans="1:3" ht="24" customHeight="1">
      <c r="A42" s="149" t="s">
        <v>7</v>
      </c>
      <c r="B42" s="92" t="s">
        <v>21</v>
      </c>
      <c r="C42" s="96">
        <f>SUM(C43:C53)</f>
        <v>13842</v>
      </c>
    </row>
    <row r="43" spans="1:3" ht="24" customHeight="1">
      <c r="A43" s="150"/>
      <c r="B43" s="85" t="s">
        <v>419</v>
      </c>
      <c r="C43" s="97">
        <v>296</v>
      </c>
    </row>
    <row r="44" spans="1:3" ht="24" customHeight="1">
      <c r="A44" s="150"/>
      <c r="B44" s="87" t="s">
        <v>420</v>
      </c>
      <c r="C44" s="97">
        <v>3191</v>
      </c>
    </row>
    <row r="45" spans="1:3" ht="24" customHeight="1">
      <c r="A45" s="150"/>
      <c r="B45" s="82" t="s">
        <v>421</v>
      </c>
      <c r="C45" s="97"/>
    </row>
    <row r="46" spans="1:3" ht="24" customHeight="1">
      <c r="A46" s="150"/>
      <c r="B46" s="82" t="s">
        <v>422</v>
      </c>
      <c r="C46" s="97">
        <v>3160</v>
      </c>
    </row>
    <row r="47" spans="1:3" ht="24" customHeight="1">
      <c r="A47" s="150"/>
      <c r="B47" s="82" t="s">
        <v>423</v>
      </c>
      <c r="C47" s="97">
        <v>1021</v>
      </c>
    </row>
    <row r="48" spans="1:3" ht="24" customHeight="1">
      <c r="A48" s="150"/>
      <c r="B48" s="3" t="s">
        <v>424</v>
      </c>
      <c r="C48" s="98">
        <v>270</v>
      </c>
    </row>
    <row r="49" spans="1:3" ht="24" customHeight="1">
      <c r="A49" s="150"/>
      <c r="B49" s="3" t="s">
        <v>424</v>
      </c>
      <c r="C49" s="98">
        <v>747</v>
      </c>
    </row>
    <row r="50" spans="1:3" ht="24" customHeight="1">
      <c r="A50" s="150"/>
      <c r="B50" s="84" t="s">
        <v>425</v>
      </c>
      <c r="C50" s="97">
        <v>2487</v>
      </c>
    </row>
    <row r="51" spans="1:3" ht="24" customHeight="1">
      <c r="A51" s="150"/>
      <c r="B51" s="82" t="s">
        <v>426</v>
      </c>
      <c r="C51" s="97">
        <v>1500</v>
      </c>
    </row>
    <row r="52" spans="1:3" ht="24" customHeight="1">
      <c r="A52" s="150"/>
      <c r="B52" s="82" t="s">
        <v>427</v>
      </c>
      <c r="C52" s="97">
        <v>422</v>
      </c>
    </row>
    <row r="53" spans="1:3" ht="24" customHeight="1">
      <c r="A53" s="151"/>
      <c r="B53" s="82" t="s">
        <v>419</v>
      </c>
      <c r="C53" s="99">
        <v>748</v>
      </c>
    </row>
    <row r="54" spans="1:3" ht="24" customHeight="1">
      <c r="A54" s="143" t="s">
        <v>8</v>
      </c>
      <c r="B54" s="92" t="s">
        <v>21</v>
      </c>
      <c r="C54" s="100">
        <f>SUM(C55:C57)</f>
        <v>4356</v>
      </c>
    </row>
    <row r="55" spans="1:3" ht="24" customHeight="1">
      <c r="A55" s="144"/>
      <c r="B55" s="88" t="s">
        <v>428</v>
      </c>
      <c r="C55" s="97">
        <v>730</v>
      </c>
    </row>
    <row r="56" spans="1:3" ht="24" customHeight="1">
      <c r="A56" s="144"/>
      <c r="B56" s="5" t="s">
        <v>429</v>
      </c>
      <c r="C56" s="97">
        <v>302</v>
      </c>
    </row>
    <row r="57" spans="1:3" ht="24" customHeight="1">
      <c r="A57" s="145"/>
      <c r="B57" s="77" t="s">
        <v>430</v>
      </c>
      <c r="C57" s="97">
        <v>3324</v>
      </c>
    </row>
    <row r="58" spans="1:3" ht="24" customHeight="1">
      <c r="A58" s="137" t="s">
        <v>9</v>
      </c>
      <c r="B58" s="89" t="s">
        <v>21</v>
      </c>
      <c r="C58" s="96">
        <f>SUM(C59:C62)</f>
        <v>3861</v>
      </c>
    </row>
    <row r="59" spans="1:3" ht="24" customHeight="1">
      <c r="A59" s="138"/>
      <c r="B59" s="78" t="s">
        <v>431</v>
      </c>
      <c r="C59" s="97">
        <v>2776</v>
      </c>
    </row>
    <row r="60" spans="1:3" ht="24" customHeight="1">
      <c r="A60" s="138"/>
      <c r="B60" s="78" t="s">
        <v>432</v>
      </c>
      <c r="C60" s="97">
        <v>134</v>
      </c>
    </row>
    <row r="61" spans="1:3" ht="24" customHeight="1">
      <c r="A61" s="138"/>
      <c r="B61" s="84" t="s">
        <v>433</v>
      </c>
      <c r="C61" s="97">
        <v>706</v>
      </c>
    </row>
    <row r="62" spans="1:3" ht="24" customHeight="1">
      <c r="A62" s="139"/>
      <c r="B62" s="82" t="s">
        <v>434</v>
      </c>
      <c r="C62" s="97">
        <v>245</v>
      </c>
    </row>
    <row r="63" spans="1:3" ht="24" customHeight="1">
      <c r="A63" s="137" t="s">
        <v>308</v>
      </c>
      <c r="B63" s="92" t="s">
        <v>21</v>
      </c>
      <c r="C63" s="96">
        <f>SUM(C64:C66)</f>
        <v>8677</v>
      </c>
    </row>
    <row r="64" spans="1:3" ht="24" customHeight="1">
      <c r="A64" s="138"/>
      <c r="B64" s="82" t="s">
        <v>435</v>
      </c>
      <c r="C64" s="97">
        <v>161</v>
      </c>
    </row>
    <row r="65" spans="1:3" ht="24" customHeight="1">
      <c r="A65" s="138"/>
      <c r="B65" s="86" t="s">
        <v>436</v>
      </c>
      <c r="C65" s="97">
        <v>4784</v>
      </c>
    </row>
    <row r="66" spans="1:3" ht="24" customHeight="1">
      <c r="A66" s="139"/>
      <c r="B66" s="82" t="s">
        <v>437</v>
      </c>
      <c r="C66" s="97">
        <v>3732</v>
      </c>
    </row>
  </sheetData>
  <mergeCells count="14">
    <mergeCell ref="A2:C2"/>
    <mergeCell ref="A5:B5"/>
    <mergeCell ref="A37:A39"/>
    <mergeCell ref="A40:A41"/>
    <mergeCell ref="A42:A53"/>
    <mergeCell ref="A58:A62"/>
    <mergeCell ref="A63:A66"/>
    <mergeCell ref="A6:A10"/>
    <mergeCell ref="A11:A14"/>
    <mergeCell ref="A15:A21"/>
    <mergeCell ref="A22:A28"/>
    <mergeCell ref="A29:A32"/>
    <mergeCell ref="A33:A36"/>
    <mergeCell ref="A54:A57"/>
  </mergeCells>
  <phoneticPr fontId="1" type="noConversion"/>
  <pageMargins left="0.70866141732283505" right="0.70866141732283505" top="0.74803149606299202" bottom="0.74803149606299202" header="0.31496062992126" footer="0.31496062992126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workbookViewId="0">
      <selection activeCell="A4" sqref="A4"/>
    </sheetView>
  </sheetViews>
  <sheetFormatPr defaultColWidth="9" defaultRowHeight="13.5"/>
  <cols>
    <col min="1" max="2" width="16.125" style="25" customWidth="1"/>
    <col min="3" max="3" width="37.375" style="26" customWidth="1"/>
    <col min="4" max="4" width="21" style="27" customWidth="1"/>
    <col min="5" max="16384" width="9" style="25"/>
  </cols>
  <sheetData>
    <row r="1" spans="1:4" ht="22.5" customHeight="1">
      <c r="A1" s="24" t="s">
        <v>482</v>
      </c>
      <c r="B1" s="24"/>
    </row>
    <row r="2" spans="1:4" ht="40.5" customHeight="1">
      <c r="A2" s="117" t="s">
        <v>476</v>
      </c>
      <c r="B2" s="117"/>
      <c r="C2" s="118"/>
      <c r="D2" s="117"/>
    </row>
    <row r="3" spans="1:4" ht="20.100000000000001" customHeight="1">
      <c r="A3" s="28"/>
      <c r="B3" s="28"/>
      <c r="C3" s="29"/>
      <c r="D3" s="30" t="s">
        <v>0</v>
      </c>
    </row>
    <row r="4" spans="1:4" ht="25.15" customHeight="1">
      <c r="A4" s="21" t="s">
        <v>1</v>
      </c>
      <c r="B4" s="21" t="s">
        <v>365</v>
      </c>
      <c r="C4" s="21" t="s">
        <v>2</v>
      </c>
      <c r="D4" s="31" t="s">
        <v>13</v>
      </c>
    </row>
    <row r="5" spans="1:4" ht="25.15" customHeight="1">
      <c r="A5" s="155" t="s">
        <v>475</v>
      </c>
      <c r="B5" s="156"/>
      <c r="C5" s="157"/>
      <c r="D5" s="109">
        <f>D6+D8+D11+D18+D26+D32+D34+D37+D42+D46+D55</f>
        <v>10000</v>
      </c>
    </row>
    <row r="6" spans="1:4" ht="25.15" customHeight="1">
      <c r="A6" s="153" t="s">
        <v>32</v>
      </c>
      <c r="B6" s="153" t="s">
        <v>202</v>
      </c>
      <c r="C6" s="153"/>
      <c r="D6" s="106">
        <f>D7</f>
        <v>300</v>
      </c>
    </row>
    <row r="7" spans="1:4" ht="25.15" customHeight="1">
      <c r="A7" s="153"/>
      <c r="B7" s="103" t="s">
        <v>333</v>
      </c>
      <c r="C7" s="104" t="s">
        <v>470</v>
      </c>
      <c r="D7" s="108">
        <v>300</v>
      </c>
    </row>
    <row r="8" spans="1:4" ht="25.15" customHeight="1">
      <c r="A8" s="153" t="s">
        <v>192</v>
      </c>
      <c r="B8" s="152" t="s">
        <v>202</v>
      </c>
      <c r="C8" s="152"/>
      <c r="D8" s="106">
        <f>SUBTOTAL(9,D9:D10)</f>
        <v>350</v>
      </c>
    </row>
    <row r="9" spans="1:4" ht="25.15" customHeight="1">
      <c r="A9" s="153"/>
      <c r="B9" s="154" t="s">
        <v>333</v>
      </c>
      <c r="C9" s="102" t="s">
        <v>439</v>
      </c>
      <c r="D9" s="108">
        <v>200</v>
      </c>
    </row>
    <row r="10" spans="1:4" ht="25.15" customHeight="1">
      <c r="A10" s="153"/>
      <c r="B10" s="154"/>
      <c r="C10" s="102" t="s">
        <v>440</v>
      </c>
      <c r="D10" s="108">
        <v>150</v>
      </c>
    </row>
    <row r="11" spans="1:4" ht="25.15" customHeight="1">
      <c r="A11" s="153" t="s">
        <v>193</v>
      </c>
      <c r="B11" s="152" t="s">
        <v>202</v>
      </c>
      <c r="C11" s="152"/>
      <c r="D11" s="106">
        <f>D12+D13+D14+D17</f>
        <v>1040</v>
      </c>
    </row>
    <row r="12" spans="1:4" ht="25.15" customHeight="1">
      <c r="A12" s="153"/>
      <c r="B12" s="102" t="s">
        <v>333</v>
      </c>
      <c r="C12" s="102" t="s">
        <v>445</v>
      </c>
      <c r="D12" s="108">
        <v>150</v>
      </c>
    </row>
    <row r="13" spans="1:4" ht="25.15" customHeight="1">
      <c r="A13" s="153"/>
      <c r="B13" s="102" t="s">
        <v>254</v>
      </c>
      <c r="C13" s="102" t="s">
        <v>441</v>
      </c>
      <c r="D13" s="108">
        <v>200</v>
      </c>
    </row>
    <row r="14" spans="1:4" ht="25.15" customHeight="1">
      <c r="A14" s="153"/>
      <c r="B14" s="154" t="s">
        <v>248</v>
      </c>
      <c r="C14" s="102" t="s">
        <v>21</v>
      </c>
      <c r="D14" s="108">
        <f>D15+D16</f>
        <v>540</v>
      </c>
    </row>
    <row r="15" spans="1:4" ht="25.15" customHeight="1">
      <c r="A15" s="153"/>
      <c r="B15" s="154"/>
      <c r="C15" s="102" t="s">
        <v>442</v>
      </c>
      <c r="D15" s="108">
        <v>90</v>
      </c>
    </row>
    <row r="16" spans="1:4" ht="25.15" customHeight="1">
      <c r="A16" s="153"/>
      <c r="B16" s="154"/>
      <c r="C16" s="102" t="s">
        <v>443</v>
      </c>
      <c r="D16" s="108">
        <v>450</v>
      </c>
    </row>
    <row r="17" spans="1:4" ht="25.15" customHeight="1">
      <c r="A17" s="153"/>
      <c r="B17" s="102" t="s">
        <v>250</v>
      </c>
      <c r="C17" s="102" t="s">
        <v>444</v>
      </c>
      <c r="D17" s="108">
        <v>150</v>
      </c>
    </row>
    <row r="18" spans="1:4" ht="25.15" customHeight="1">
      <c r="A18" s="153" t="s">
        <v>194</v>
      </c>
      <c r="B18" s="152" t="s">
        <v>202</v>
      </c>
      <c r="C18" s="152"/>
      <c r="D18" s="106">
        <f>D19+D20+D23</f>
        <v>1080</v>
      </c>
    </row>
    <row r="19" spans="1:4" ht="25.15" customHeight="1">
      <c r="A19" s="153"/>
      <c r="B19" s="102" t="s">
        <v>333</v>
      </c>
      <c r="C19" s="102" t="s">
        <v>450</v>
      </c>
      <c r="D19" s="108">
        <v>450</v>
      </c>
    </row>
    <row r="20" spans="1:4" ht="25.15" customHeight="1">
      <c r="A20" s="153"/>
      <c r="B20" s="154" t="s">
        <v>256</v>
      </c>
      <c r="C20" s="101" t="s">
        <v>21</v>
      </c>
      <c r="D20" s="106">
        <f>D21+D22</f>
        <v>390</v>
      </c>
    </row>
    <row r="21" spans="1:4" ht="25.15" customHeight="1">
      <c r="A21" s="153"/>
      <c r="B21" s="154"/>
      <c r="C21" s="102" t="s">
        <v>446</v>
      </c>
      <c r="D21" s="108">
        <v>300</v>
      </c>
    </row>
    <row r="22" spans="1:4" ht="25.15" customHeight="1">
      <c r="A22" s="153"/>
      <c r="B22" s="154"/>
      <c r="C22" s="102" t="s">
        <v>447</v>
      </c>
      <c r="D22" s="108">
        <v>90</v>
      </c>
    </row>
    <row r="23" spans="1:4" ht="25.15" customHeight="1">
      <c r="A23" s="153"/>
      <c r="B23" s="154" t="s">
        <v>448</v>
      </c>
      <c r="C23" s="101" t="s">
        <v>21</v>
      </c>
      <c r="D23" s="106">
        <f>D24+D25</f>
        <v>240</v>
      </c>
    </row>
    <row r="24" spans="1:4" ht="25.15" customHeight="1">
      <c r="A24" s="153"/>
      <c r="B24" s="154"/>
      <c r="C24" s="102" t="s">
        <v>449</v>
      </c>
      <c r="D24" s="108">
        <v>90</v>
      </c>
    </row>
    <row r="25" spans="1:4" ht="25.15" customHeight="1">
      <c r="A25" s="153"/>
      <c r="B25" s="154"/>
      <c r="C25" s="102" t="s">
        <v>451</v>
      </c>
      <c r="D25" s="108">
        <v>150</v>
      </c>
    </row>
    <row r="26" spans="1:4" ht="25.15" customHeight="1">
      <c r="A26" s="153" t="s">
        <v>195</v>
      </c>
      <c r="B26" s="152" t="s">
        <v>202</v>
      </c>
      <c r="C26" s="152"/>
      <c r="D26" s="106">
        <f>D27+D28+D31</f>
        <v>790</v>
      </c>
    </row>
    <row r="27" spans="1:4" ht="25.15" customHeight="1">
      <c r="A27" s="153"/>
      <c r="B27" s="102" t="s">
        <v>333</v>
      </c>
      <c r="C27" s="102" t="s">
        <v>453</v>
      </c>
      <c r="D27" s="108">
        <v>200</v>
      </c>
    </row>
    <row r="28" spans="1:4" ht="25.15" customHeight="1">
      <c r="A28" s="153"/>
      <c r="B28" s="154" t="s">
        <v>267</v>
      </c>
      <c r="C28" s="101" t="s">
        <v>21</v>
      </c>
      <c r="D28" s="106">
        <f>D29+D30</f>
        <v>500</v>
      </c>
    </row>
    <row r="29" spans="1:4" ht="25.15" customHeight="1">
      <c r="A29" s="153"/>
      <c r="B29" s="154"/>
      <c r="C29" s="102" t="s">
        <v>452</v>
      </c>
      <c r="D29" s="108">
        <v>200</v>
      </c>
    </row>
    <row r="30" spans="1:4" ht="25.15" customHeight="1">
      <c r="A30" s="153"/>
      <c r="B30" s="154"/>
      <c r="C30" s="102" t="s">
        <v>471</v>
      </c>
      <c r="D30" s="108">
        <v>300</v>
      </c>
    </row>
    <row r="31" spans="1:4" ht="25.15" customHeight="1">
      <c r="A31" s="153"/>
      <c r="B31" s="102" t="s">
        <v>264</v>
      </c>
      <c r="C31" s="102" t="s">
        <v>454</v>
      </c>
      <c r="D31" s="108">
        <v>90</v>
      </c>
    </row>
    <row r="32" spans="1:4" ht="25.15" customHeight="1">
      <c r="A32" s="153" t="s">
        <v>26</v>
      </c>
      <c r="B32" s="152" t="s">
        <v>202</v>
      </c>
      <c r="C32" s="152"/>
      <c r="D32" s="106">
        <f>SUBTOTAL(9,D33:D33)</f>
        <v>150</v>
      </c>
    </row>
    <row r="33" spans="1:4" ht="25.15" customHeight="1">
      <c r="A33" s="153"/>
      <c r="B33" s="102" t="s">
        <v>269</v>
      </c>
      <c r="C33" s="102" t="s">
        <v>455</v>
      </c>
      <c r="D33" s="108">
        <v>150</v>
      </c>
    </row>
    <row r="34" spans="1:4" ht="25.15" customHeight="1">
      <c r="A34" s="153" t="s">
        <v>212</v>
      </c>
      <c r="B34" s="152" t="s">
        <v>202</v>
      </c>
      <c r="C34" s="152"/>
      <c r="D34" s="106">
        <f>SUBTOTAL(9,D35:D36)</f>
        <v>750</v>
      </c>
    </row>
    <row r="35" spans="1:4" ht="25.15" customHeight="1">
      <c r="A35" s="153"/>
      <c r="B35" s="102" t="s">
        <v>274</v>
      </c>
      <c r="C35" s="102" t="s">
        <v>456</v>
      </c>
      <c r="D35" s="108">
        <v>300</v>
      </c>
    </row>
    <row r="36" spans="1:4" ht="25.15" customHeight="1">
      <c r="A36" s="153"/>
      <c r="B36" s="102" t="s">
        <v>271</v>
      </c>
      <c r="C36" s="102" t="s">
        <v>457</v>
      </c>
      <c r="D36" s="108">
        <v>450</v>
      </c>
    </row>
    <row r="37" spans="1:4" ht="25.15" customHeight="1">
      <c r="A37" s="153" t="s">
        <v>213</v>
      </c>
      <c r="B37" s="152" t="s">
        <v>202</v>
      </c>
      <c r="C37" s="152"/>
      <c r="D37" s="106">
        <f>D38+D41</f>
        <v>700</v>
      </c>
    </row>
    <row r="38" spans="1:4" ht="25.15" customHeight="1">
      <c r="A38" s="153"/>
      <c r="B38" s="154" t="s">
        <v>280</v>
      </c>
      <c r="C38" s="105" t="s">
        <v>3</v>
      </c>
      <c r="D38" s="107">
        <f>D39+D40</f>
        <v>500</v>
      </c>
    </row>
    <row r="39" spans="1:4" ht="25.15" customHeight="1">
      <c r="A39" s="153"/>
      <c r="B39" s="154"/>
      <c r="C39" s="102" t="s">
        <v>458</v>
      </c>
      <c r="D39" s="108">
        <v>200</v>
      </c>
    </row>
    <row r="40" spans="1:4" ht="25.15" customHeight="1">
      <c r="A40" s="153"/>
      <c r="B40" s="154"/>
      <c r="C40" s="102" t="s">
        <v>472</v>
      </c>
      <c r="D40" s="108">
        <v>300</v>
      </c>
    </row>
    <row r="41" spans="1:4" ht="25.15" customHeight="1">
      <c r="A41" s="153"/>
      <c r="B41" s="102" t="s">
        <v>279</v>
      </c>
      <c r="C41" s="102" t="s">
        <v>459</v>
      </c>
      <c r="D41" s="108">
        <v>200</v>
      </c>
    </row>
    <row r="42" spans="1:4" ht="25.15" customHeight="1">
      <c r="A42" s="153" t="s">
        <v>214</v>
      </c>
      <c r="B42" s="152" t="s">
        <v>202</v>
      </c>
      <c r="C42" s="152"/>
      <c r="D42" s="106">
        <f>SUBTOTAL(9,D43:D45)</f>
        <v>1700</v>
      </c>
    </row>
    <row r="43" spans="1:4" ht="25.15" customHeight="1">
      <c r="A43" s="153"/>
      <c r="B43" s="102" t="s">
        <v>333</v>
      </c>
      <c r="C43" s="102" t="s">
        <v>460</v>
      </c>
      <c r="D43" s="108">
        <v>450</v>
      </c>
    </row>
    <row r="44" spans="1:4" ht="25.15" customHeight="1">
      <c r="A44" s="153"/>
      <c r="B44" s="102" t="s">
        <v>349</v>
      </c>
      <c r="C44" s="102" t="s">
        <v>461</v>
      </c>
      <c r="D44" s="108">
        <v>800</v>
      </c>
    </row>
    <row r="45" spans="1:4" ht="25.15" customHeight="1">
      <c r="A45" s="153"/>
      <c r="B45" s="102" t="s">
        <v>289</v>
      </c>
      <c r="C45" s="102" t="s">
        <v>462</v>
      </c>
      <c r="D45" s="108">
        <v>450</v>
      </c>
    </row>
    <row r="46" spans="1:4" ht="25.15" customHeight="1">
      <c r="A46" s="153" t="s">
        <v>215</v>
      </c>
      <c r="B46" s="152" t="s">
        <v>202</v>
      </c>
      <c r="C46" s="152"/>
      <c r="D46" s="106">
        <f>D47+D48+D52+D51</f>
        <v>2440</v>
      </c>
    </row>
    <row r="47" spans="1:4" ht="25.15" customHeight="1">
      <c r="A47" s="153"/>
      <c r="B47" s="102" t="s">
        <v>302</v>
      </c>
      <c r="C47" s="102" t="s">
        <v>463</v>
      </c>
      <c r="D47" s="108">
        <v>1000</v>
      </c>
    </row>
    <row r="48" spans="1:4" ht="25.15" customHeight="1">
      <c r="A48" s="153"/>
      <c r="B48" s="154" t="s">
        <v>299</v>
      </c>
      <c r="C48" s="101" t="s">
        <v>21</v>
      </c>
      <c r="D48" s="106">
        <f>D49+D50</f>
        <v>600</v>
      </c>
    </row>
    <row r="49" spans="1:4" ht="25.15" customHeight="1">
      <c r="A49" s="153"/>
      <c r="B49" s="154"/>
      <c r="C49" s="102" t="s">
        <v>464</v>
      </c>
      <c r="D49" s="108">
        <v>300</v>
      </c>
    </row>
    <row r="50" spans="1:4" ht="25.15" customHeight="1">
      <c r="A50" s="153"/>
      <c r="B50" s="154"/>
      <c r="C50" s="102" t="s">
        <v>473</v>
      </c>
      <c r="D50" s="108">
        <v>300</v>
      </c>
    </row>
    <row r="51" spans="1:4" ht="25.15" customHeight="1">
      <c r="A51" s="153"/>
      <c r="B51" s="102" t="s">
        <v>369</v>
      </c>
      <c r="C51" s="102" t="s">
        <v>465</v>
      </c>
      <c r="D51" s="108">
        <v>300</v>
      </c>
    </row>
    <row r="52" spans="1:4" ht="25.15" customHeight="1">
      <c r="A52" s="153"/>
      <c r="B52" s="154" t="s">
        <v>303</v>
      </c>
      <c r="C52" s="101" t="s">
        <v>21</v>
      </c>
      <c r="D52" s="106">
        <f>D53+D54</f>
        <v>540</v>
      </c>
    </row>
    <row r="53" spans="1:4" ht="25.15" customHeight="1">
      <c r="A53" s="153"/>
      <c r="B53" s="154"/>
      <c r="C53" s="102" t="s">
        <v>466</v>
      </c>
      <c r="D53" s="108">
        <v>450</v>
      </c>
    </row>
    <row r="54" spans="1:4" ht="25.15" customHeight="1">
      <c r="A54" s="153"/>
      <c r="B54" s="154"/>
      <c r="C54" s="102" t="s">
        <v>467</v>
      </c>
      <c r="D54" s="108">
        <v>90</v>
      </c>
    </row>
    <row r="55" spans="1:4" ht="25.15" customHeight="1">
      <c r="A55" s="153" t="s">
        <v>31</v>
      </c>
      <c r="B55" s="152" t="s">
        <v>202</v>
      </c>
      <c r="C55" s="152"/>
      <c r="D55" s="106">
        <f>SUM(D56:D58)</f>
        <v>700</v>
      </c>
    </row>
    <row r="56" spans="1:4" ht="25.15" customHeight="1">
      <c r="A56" s="153"/>
      <c r="B56" s="102" t="s">
        <v>333</v>
      </c>
      <c r="C56" s="102" t="s">
        <v>468</v>
      </c>
      <c r="D56" s="108">
        <v>200</v>
      </c>
    </row>
    <row r="57" spans="1:4" ht="25.15" customHeight="1">
      <c r="A57" s="153"/>
      <c r="B57" s="102" t="s">
        <v>306</v>
      </c>
      <c r="C57" s="102" t="s">
        <v>469</v>
      </c>
      <c r="D57" s="108">
        <v>200</v>
      </c>
    </row>
    <row r="58" spans="1:4" ht="25.15" customHeight="1">
      <c r="A58" s="153"/>
      <c r="B58" s="103" t="s">
        <v>304</v>
      </c>
      <c r="C58" s="102" t="s">
        <v>474</v>
      </c>
      <c r="D58" s="108">
        <v>300</v>
      </c>
    </row>
  </sheetData>
  <mergeCells count="32">
    <mergeCell ref="A2:D2"/>
    <mergeCell ref="A11:A17"/>
    <mergeCell ref="B11:C11"/>
    <mergeCell ref="B14:B16"/>
    <mergeCell ref="A34:A36"/>
    <mergeCell ref="A5:C5"/>
    <mergeCell ref="B23:B25"/>
    <mergeCell ref="A18:A25"/>
    <mergeCell ref="B28:B30"/>
    <mergeCell ref="A26:A31"/>
    <mergeCell ref="B26:C26"/>
    <mergeCell ref="B32:C32"/>
    <mergeCell ref="B18:C18"/>
    <mergeCell ref="B20:B22"/>
    <mergeCell ref="A6:A7"/>
    <mergeCell ref="B6:C6"/>
    <mergeCell ref="B8:C8"/>
    <mergeCell ref="A8:A10"/>
    <mergeCell ref="B9:B10"/>
    <mergeCell ref="A55:A58"/>
    <mergeCell ref="B55:C55"/>
    <mergeCell ref="B34:C34"/>
    <mergeCell ref="A32:A33"/>
    <mergeCell ref="A37:A41"/>
    <mergeCell ref="B37:C37"/>
    <mergeCell ref="B38:B40"/>
    <mergeCell ref="A42:A45"/>
    <mergeCell ref="B42:C42"/>
    <mergeCell ref="A46:A54"/>
    <mergeCell ref="B46:C46"/>
    <mergeCell ref="B48:B50"/>
    <mergeCell ref="B52:B54"/>
  </mergeCells>
  <phoneticPr fontId="1" type="noConversion"/>
  <pageMargins left="0.70866141732283505" right="0.70866141732283505" top="0.74803149606299202" bottom="0.74803149606299202" header="0.31496062992126" footer="0.31496062992126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workbookViewId="0">
      <selection activeCell="A4" sqref="A4"/>
    </sheetView>
  </sheetViews>
  <sheetFormatPr defaultRowHeight="13.5"/>
  <cols>
    <col min="1" max="1" width="10.375" customWidth="1"/>
    <col min="2" max="2" width="19.375" customWidth="1"/>
    <col min="3" max="3" width="12.5" customWidth="1"/>
    <col min="4" max="4" width="9.25" customWidth="1"/>
    <col min="5" max="5" width="9.5" customWidth="1"/>
    <col min="6" max="6" width="12" customWidth="1"/>
    <col min="7" max="7" width="14.5" customWidth="1"/>
  </cols>
  <sheetData>
    <row r="1" spans="1:7" ht="21" customHeight="1">
      <c r="A1" t="s">
        <v>485</v>
      </c>
    </row>
    <row r="2" spans="1:7" ht="33.75" customHeight="1">
      <c r="A2" s="132" t="s">
        <v>371</v>
      </c>
      <c r="B2" s="132"/>
      <c r="C2" s="132"/>
      <c r="D2" s="132"/>
      <c r="E2" s="132"/>
      <c r="F2" s="132"/>
      <c r="G2" s="132"/>
    </row>
    <row r="3" spans="1:7">
      <c r="G3" s="114" t="s">
        <v>203</v>
      </c>
    </row>
    <row r="4" spans="1:7" ht="65.25" customHeight="1">
      <c r="A4" s="69" t="s">
        <v>364</v>
      </c>
      <c r="B4" s="69" t="s">
        <v>365</v>
      </c>
      <c r="C4" s="69" t="s">
        <v>202</v>
      </c>
      <c r="D4" s="69" t="s">
        <v>481</v>
      </c>
      <c r="E4" s="69" t="s">
        <v>366</v>
      </c>
      <c r="F4" s="69" t="s">
        <v>519</v>
      </c>
      <c r="G4" s="70" t="s">
        <v>16</v>
      </c>
    </row>
    <row r="5" spans="1:7" ht="21.6" customHeight="1">
      <c r="A5" s="162" t="s">
        <v>223</v>
      </c>
      <c r="B5" s="163"/>
      <c r="C5" s="71">
        <f>SUBTOTAL(9,C7:C118)</f>
        <v>164246</v>
      </c>
      <c r="D5" s="71">
        <f>SUBTOTAL(9,D7:D118)</f>
        <v>151422</v>
      </c>
      <c r="E5" s="71">
        <f>SUBTOTAL(9,E7:E118)</f>
        <v>12600</v>
      </c>
      <c r="F5" s="71">
        <f>F10+F16+F30</f>
        <v>224</v>
      </c>
      <c r="G5" s="72"/>
    </row>
    <row r="6" spans="1:7" ht="21.6" customHeight="1">
      <c r="A6" s="158" t="s">
        <v>318</v>
      </c>
      <c r="B6" s="71" t="s">
        <v>21</v>
      </c>
      <c r="C6" s="71">
        <f>SUBTOTAL(9,C7:C9)</f>
        <v>6047</v>
      </c>
      <c r="D6" s="71">
        <f>SUBTOTAL(9,D7:D9)</f>
        <v>6047</v>
      </c>
      <c r="E6" s="71">
        <f>SUBTOTAL(9,E7:E9)</f>
        <v>0</v>
      </c>
      <c r="F6" s="71"/>
      <c r="G6" s="72"/>
    </row>
    <row r="7" spans="1:7" ht="54">
      <c r="A7" s="159"/>
      <c r="B7" s="73" t="s">
        <v>333</v>
      </c>
      <c r="C7" s="73">
        <v>1736</v>
      </c>
      <c r="D7" s="73">
        <v>1736</v>
      </c>
      <c r="E7" s="73">
        <v>0</v>
      </c>
      <c r="F7" s="73"/>
      <c r="G7" s="72" t="s">
        <v>372</v>
      </c>
    </row>
    <row r="8" spans="1:7" ht="21.6" customHeight="1">
      <c r="A8" s="159"/>
      <c r="B8" s="73" t="s">
        <v>226</v>
      </c>
      <c r="C8" s="73">
        <f t="shared" ref="C8:C57" si="0">D8+E8+F8</f>
        <v>2319</v>
      </c>
      <c r="D8" s="73">
        <v>2319</v>
      </c>
      <c r="E8" s="73">
        <v>0</v>
      </c>
      <c r="F8" s="73"/>
      <c r="G8" s="72"/>
    </row>
    <row r="9" spans="1:7" ht="21.6" customHeight="1">
      <c r="A9" s="160"/>
      <c r="B9" s="73" t="s">
        <v>225</v>
      </c>
      <c r="C9" s="73">
        <f t="shared" si="0"/>
        <v>1992</v>
      </c>
      <c r="D9" s="73">
        <v>1992</v>
      </c>
      <c r="E9" s="73">
        <v>0</v>
      </c>
      <c r="F9" s="73"/>
      <c r="G9" s="72"/>
    </row>
    <row r="10" spans="1:7" ht="21.6" customHeight="1">
      <c r="A10" s="158" t="s">
        <v>319</v>
      </c>
      <c r="B10" s="71" t="s">
        <v>373</v>
      </c>
      <c r="C10" s="71">
        <f>SUBTOTAL(9,C11:C15)</f>
        <v>7683</v>
      </c>
      <c r="D10" s="71">
        <f>SUBTOTAL(9,D11:D15)</f>
        <v>7583</v>
      </c>
      <c r="E10" s="71">
        <f>SUBTOTAL(9,E11:E15)</f>
        <v>0</v>
      </c>
      <c r="F10" s="71">
        <f>SUBTOTAL(9,F11:F15)</f>
        <v>100</v>
      </c>
      <c r="G10" s="72"/>
    </row>
    <row r="11" spans="1:7" ht="108">
      <c r="A11" s="159"/>
      <c r="B11" s="73" t="s">
        <v>332</v>
      </c>
      <c r="C11" s="73">
        <f t="shared" si="0"/>
        <v>1976</v>
      </c>
      <c r="D11" s="73">
        <v>1876</v>
      </c>
      <c r="E11" s="73">
        <v>0</v>
      </c>
      <c r="F11" s="73">
        <v>100</v>
      </c>
      <c r="G11" s="72" t="s">
        <v>374</v>
      </c>
    </row>
    <row r="12" spans="1:7" ht="21.6" customHeight="1">
      <c r="A12" s="159"/>
      <c r="B12" s="73" t="s">
        <v>229</v>
      </c>
      <c r="C12" s="73">
        <f t="shared" si="0"/>
        <v>1544</v>
      </c>
      <c r="D12" s="73">
        <v>1544</v>
      </c>
      <c r="E12" s="73">
        <v>0</v>
      </c>
      <c r="F12" s="73"/>
      <c r="G12" s="72"/>
    </row>
    <row r="13" spans="1:7" ht="21.6" customHeight="1">
      <c r="A13" s="159"/>
      <c r="B13" s="73" t="s">
        <v>230</v>
      </c>
      <c r="C13" s="73">
        <f t="shared" si="0"/>
        <v>1185</v>
      </c>
      <c r="D13" s="73">
        <v>1185</v>
      </c>
      <c r="E13" s="73">
        <v>0</v>
      </c>
      <c r="F13" s="73"/>
      <c r="G13" s="72"/>
    </row>
    <row r="14" spans="1:7" ht="21.6" customHeight="1">
      <c r="A14" s="159"/>
      <c r="B14" s="73" t="s">
        <v>231</v>
      </c>
      <c r="C14" s="73">
        <f t="shared" si="0"/>
        <v>1801</v>
      </c>
      <c r="D14" s="73">
        <v>1801</v>
      </c>
      <c r="E14" s="73">
        <v>0</v>
      </c>
      <c r="F14" s="73"/>
      <c r="G14" s="72"/>
    </row>
    <row r="15" spans="1:7" ht="21.6" customHeight="1">
      <c r="A15" s="160"/>
      <c r="B15" s="73" t="s">
        <v>228</v>
      </c>
      <c r="C15" s="73">
        <f t="shared" si="0"/>
        <v>1177</v>
      </c>
      <c r="D15" s="73">
        <v>1177</v>
      </c>
      <c r="E15" s="73">
        <v>0</v>
      </c>
      <c r="F15" s="73"/>
      <c r="G15" s="72"/>
    </row>
    <row r="16" spans="1:7" ht="21.6" customHeight="1">
      <c r="A16" s="158" t="s">
        <v>320</v>
      </c>
      <c r="B16" s="71" t="s">
        <v>373</v>
      </c>
      <c r="C16" s="71">
        <f>SUBTOTAL(9,C17:C20)</f>
        <v>4221</v>
      </c>
      <c r="D16" s="71">
        <f>SUBTOTAL(9,D17:D20)</f>
        <v>3392</v>
      </c>
      <c r="E16" s="71">
        <f>SUBTOTAL(9,E17:E20)</f>
        <v>705</v>
      </c>
      <c r="F16" s="71">
        <f>SUBTOTAL(9,F17:F20)</f>
        <v>124</v>
      </c>
      <c r="G16" s="72"/>
    </row>
    <row r="17" spans="1:7" ht="67.5">
      <c r="A17" s="159"/>
      <c r="B17" s="73" t="s">
        <v>332</v>
      </c>
      <c r="C17" s="73">
        <f t="shared" si="0"/>
        <v>413</v>
      </c>
      <c r="D17" s="73">
        <v>289</v>
      </c>
      <c r="E17" s="73">
        <v>0</v>
      </c>
      <c r="F17" s="73">
        <v>124</v>
      </c>
      <c r="G17" s="72" t="s">
        <v>375</v>
      </c>
    </row>
    <row r="18" spans="1:7" ht="21.6" customHeight="1">
      <c r="A18" s="159"/>
      <c r="B18" s="73" t="s">
        <v>234</v>
      </c>
      <c r="C18" s="73">
        <f t="shared" si="0"/>
        <v>1886</v>
      </c>
      <c r="D18" s="73">
        <v>1181</v>
      </c>
      <c r="E18" s="73">
        <v>705</v>
      </c>
      <c r="F18" s="73"/>
      <c r="G18" s="72"/>
    </row>
    <row r="19" spans="1:7" ht="21.6" customHeight="1">
      <c r="A19" s="159"/>
      <c r="B19" s="73" t="s">
        <v>235</v>
      </c>
      <c r="C19" s="73">
        <f t="shared" si="0"/>
        <v>1042</v>
      </c>
      <c r="D19" s="73">
        <v>1042</v>
      </c>
      <c r="E19" s="73">
        <v>0</v>
      </c>
      <c r="F19" s="73"/>
      <c r="G19" s="72"/>
    </row>
    <row r="20" spans="1:7" ht="21.6" customHeight="1">
      <c r="A20" s="160"/>
      <c r="B20" s="73" t="s">
        <v>236</v>
      </c>
      <c r="C20" s="73">
        <f t="shared" si="0"/>
        <v>880</v>
      </c>
      <c r="D20" s="73">
        <v>880</v>
      </c>
      <c r="E20" s="73">
        <v>0</v>
      </c>
      <c r="F20" s="73"/>
      <c r="G20" s="72"/>
    </row>
    <row r="21" spans="1:7" ht="21.6" customHeight="1">
      <c r="A21" s="158" t="s">
        <v>321</v>
      </c>
      <c r="B21" s="71" t="s">
        <v>373</v>
      </c>
      <c r="C21" s="71">
        <f>SUBTOTAL(9,C22:C29)</f>
        <v>17830</v>
      </c>
      <c r="D21" s="71">
        <f>SUBTOTAL(9,D22:D29)</f>
        <v>14237</v>
      </c>
      <c r="E21" s="71">
        <f>SUBTOTAL(9,E22:E29)</f>
        <v>3593</v>
      </c>
      <c r="F21" s="71"/>
      <c r="G21" s="72"/>
    </row>
    <row r="22" spans="1:7" ht="81">
      <c r="A22" s="159"/>
      <c r="B22" s="73" t="s">
        <v>376</v>
      </c>
      <c r="C22" s="73">
        <f t="shared" si="0"/>
        <v>1708</v>
      </c>
      <c r="D22" s="73">
        <v>1708</v>
      </c>
      <c r="E22" s="73">
        <v>0</v>
      </c>
      <c r="F22" s="73"/>
      <c r="G22" s="72" t="s">
        <v>377</v>
      </c>
    </row>
    <row r="23" spans="1:7" ht="21.6" customHeight="1">
      <c r="A23" s="159"/>
      <c r="B23" s="73" t="s">
        <v>238</v>
      </c>
      <c r="C23" s="73">
        <f t="shared" si="0"/>
        <v>2410</v>
      </c>
      <c r="D23" s="73">
        <v>2410</v>
      </c>
      <c r="E23" s="73">
        <v>0</v>
      </c>
      <c r="F23" s="73"/>
      <c r="G23" s="72"/>
    </row>
    <row r="24" spans="1:7" ht="21.6" customHeight="1">
      <c r="A24" s="159"/>
      <c r="B24" s="73" t="s">
        <v>239</v>
      </c>
      <c r="C24" s="73">
        <f t="shared" si="0"/>
        <v>2412</v>
      </c>
      <c r="D24" s="73">
        <v>2412</v>
      </c>
      <c r="E24" s="73">
        <v>0</v>
      </c>
      <c r="F24" s="73"/>
      <c r="G24" s="72"/>
    </row>
    <row r="25" spans="1:7" ht="21.6" customHeight="1">
      <c r="A25" s="159"/>
      <c r="B25" s="73" t="s">
        <v>240</v>
      </c>
      <c r="C25" s="73">
        <f t="shared" si="0"/>
        <v>756</v>
      </c>
      <c r="D25" s="73">
        <v>756</v>
      </c>
      <c r="E25" s="73">
        <v>0</v>
      </c>
      <c r="F25" s="73"/>
      <c r="G25" s="72"/>
    </row>
    <row r="26" spans="1:7" ht="21.6" customHeight="1">
      <c r="A26" s="159"/>
      <c r="B26" s="73" t="s">
        <v>241</v>
      </c>
      <c r="C26" s="73">
        <f t="shared" si="0"/>
        <v>1677</v>
      </c>
      <c r="D26" s="73">
        <v>1677</v>
      </c>
      <c r="E26" s="73">
        <v>0</v>
      </c>
      <c r="F26" s="73"/>
      <c r="G26" s="72"/>
    </row>
    <row r="27" spans="1:7" ht="21.6" customHeight="1">
      <c r="A27" s="159"/>
      <c r="B27" s="73" t="s">
        <v>242</v>
      </c>
      <c r="C27" s="73">
        <f t="shared" si="0"/>
        <v>398</v>
      </c>
      <c r="D27" s="73">
        <v>398</v>
      </c>
      <c r="E27" s="73">
        <v>0</v>
      </c>
      <c r="F27" s="73"/>
      <c r="G27" s="72"/>
    </row>
    <row r="28" spans="1:7" ht="21.6" customHeight="1">
      <c r="A28" s="159"/>
      <c r="B28" s="73" t="s">
        <v>243</v>
      </c>
      <c r="C28" s="73">
        <f t="shared" si="0"/>
        <v>6542</v>
      </c>
      <c r="D28" s="73">
        <v>3042</v>
      </c>
      <c r="E28" s="73">
        <v>3500</v>
      </c>
      <c r="F28" s="73"/>
      <c r="G28" s="72"/>
    </row>
    <row r="29" spans="1:7" ht="21.6" customHeight="1">
      <c r="A29" s="160"/>
      <c r="B29" s="73" t="s">
        <v>244</v>
      </c>
      <c r="C29" s="73">
        <f t="shared" si="0"/>
        <v>1927</v>
      </c>
      <c r="D29" s="73">
        <v>1834</v>
      </c>
      <c r="E29" s="73">
        <v>93</v>
      </c>
      <c r="F29" s="73"/>
      <c r="G29" s="72"/>
    </row>
    <row r="30" spans="1:7" ht="21.6" customHeight="1">
      <c r="A30" s="158" t="s">
        <v>322</v>
      </c>
      <c r="B30" s="71" t="s">
        <v>373</v>
      </c>
      <c r="C30" s="71">
        <f>SUBTOTAL(9,C31:C40)</f>
        <v>16921</v>
      </c>
      <c r="D30" s="71">
        <f>SUBTOTAL(9,D31:D40)</f>
        <v>16921</v>
      </c>
      <c r="E30" s="71">
        <f>SUBTOTAL(9,E31:E40)</f>
        <v>0</v>
      </c>
      <c r="F30" s="71"/>
      <c r="G30" s="72"/>
    </row>
    <row r="31" spans="1:7" ht="54">
      <c r="A31" s="159"/>
      <c r="B31" s="73" t="s">
        <v>376</v>
      </c>
      <c r="C31" s="73">
        <f t="shared" si="0"/>
        <v>376</v>
      </c>
      <c r="D31" s="73">
        <v>376</v>
      </c>
      <c r="E31" s="73">
        <v>0</v>
      </c>
      <c r="F31" s="73"/>
      <c r="G31" s="72" t="s">
        <v>378</v>
      </c>
    </row>
    <row r="32" spans="1:7" ht="21.6" customHeight="1">
      <c r="A32" s="159"/>
      <c r="B32" s="73" t="s">
        <v>246</v>
      </c>
      <c r="C32" s="73">
        <f t="shared" si="0"/>
        <v>3176</v>
      </c>
      <c r="D32" s="73">
        <v>3176</v>
      </c>
      <c r="E32" s="73">
        <v>0</v>
      </c>
      <c r="F32" s="73"/>
      <c r="G32" s="72"/>
    </row>
    <row r="33" spans="1:7" ht="21.6" customHeight="1">
      <c r="A33" s="159"/>
      <c r="B33" s="73" t="s">
        <v>247</v>
      </c>
      <c r="C33" s="73">
        <f t="shared" si="0"/>
        <v>1960</v>
      </c>
      <c r="D33" s="73">
        <v>1960</v>
      </c>
      <c r="E33" s="73">
        <v>0</v>
      </c>
      <c r="F33" s="73"/>
      <c r="G33" s="72"/>
    </row>
    <row r="34" spans="1:7" ht="21.6" customHeight="1">
      <c r="A34" s="159"/>
      <c r="B34" s="73" t="s">
        <v>248</v>
      </c>
      <c r="C34" s="73">
        <f t="shared" si="0"/>
        <v>3252</v>
      </c>
      <c r="D34" s="73">
        <v>3252</v>
      </c>
      <c r="E34" s="73">
        <v>0</v>
      </c>
      <c r="F34" s="73"/>
      <c r="G34" s="72"/>
    </row>
    <row r="35" spans="1:7" ht="21.6" customHeight="1">
      <c r="A35" s="159"/>
      <c r="B35" s="73" t="s">
        <v>249</v>
      </c>
      <c r="C35" s="73">
        <f t="shared" si="0"/>
        <v>1881</v>
      </c>
      <c r="D35" s="73">
        <v>1881</v>
      </c>
      <c r="E35" s="73">
        <v>0</v>
      </c>
      <c r="F35" s="73"/>
      <c r="G35" s="72"/>
    </row>
    <row r="36" spans="1:7" ht="21.6" customHeight="1">
      <c r="A36" s="159"/>
      <c r="B36" s="73" t="s">
        <v>250</v>
      </c>
      <c r="C36" s="73">
        <f t="shared" si="0"/>
        <v>1885</v>
      </c>
      <c r="D36" s="73">
        <v>1885</v>
      </c>
      <c r="E36" s="73">
        <v>0</v>
      </c>
      <c r="F36" s="73"/>
      <c r="G36" s="72"/>
    </row>
    <row r="37" spans="1:7" ht="21.6" customHeight="1">
      <c r="A37" s="159"/>
      <c r="B37" s="73" t="s">
        <v>251</v>
      </c>
      <c r="C37" s="73">
        <f t="shared" si="0"/>
        <v>1203</v>
      </c>
      <c r="D37" s="73">
        <v>1203</v>
      </c>
      <c r="E37" s="73">
        <v>0</v>
      </c>
      <c r="F37" s="73"/>
      <c r="G37" s="72"/>
    </row>
    <row r="38" spans="1:7" ht="21.6" customHeight="1">
      <c r="A38" s="159"/>
      <c r="B38" s="73" t="s">
        <v>252</v>
      </c>
      <c r="C38" s="73">
        <f t="shared" si="0"/>
        <v>888</v>
      </c>
      <c r="D38" s="73">
        <v>888</v>
      </c>
      <c r="E38" s="73">
        <v>0</v>
      </c>
      <c r="F38" s="73"/>
      <c r="G38" s="72"/>
    </row>
    <row r="39" spans="1:7" ht="21.6" customHeight="1">
      <c r="A39" s="159"/>
      <c r="B39" s="73" t="s">
        <v>253</v>
      </c>
      <c r="C39" s="73">
        <f t="shared" si="0"/>
        <v>729</v>
      </c>
      <c r="D39" s="73">
        <v>729</v>
      </c>
      <c r="E39" s="73">
        <v>0</v>
      </c>
      <c r="F39" s="73"/>
      <c r="G39" s="72"/>
    </row>
    <row r="40" spans="1:7" ht="21.6" customHeight="1">
      <c r="A40" s="160"/>
      <c r="B40" s="73" t="s">
        <v>254</v>
      </c>
      <c r="C40" s="73">
        <f t="shared" si="0"/>
        <v>1571</v>
      </c>
      <c r="D40" s="73">
        <v>1571</v>
      </c>
      <c r="E40" s="73">
        <v>0</v>
      </c>
      <c r="F40" s="73"/>
      <c r="G40" s="72"/>
    </row>
    <row r="41" spans="1:7" ht="21.6" customHeight="1">
      <c r="A41" s="158" t="s">
        <v>323</v>
      </c>
      <c r="B41" s="71" t="s">
        <v>373</v>
      </c>
      <c r="C41" s="71">
        <f>SUBTOTAL(9,C42:C48)</f>
        <v>10679</v>
      </c>
      <c r="D41" s="71">
        <f>SUBTOTAL(9,D42:D48)</f>
        <v>10679</v>
      </c>
      <c r="E41" s="71">
        <f>SUBTOTAL(9,E42:E48)</f>
        <v>0</v>
      </c>
      <c r="F41" s="71"/>
      <c r="G41" s="74"/>
    </row>
    <row r="42" spans="1:7" ht="67.5">
      <c r="A42" s="159"/>
      <c r="B42" s="73" t="s">
        <v>376</v>
      </c>
      <c r="C42" s="73">
        <f t="shared" si="0"/>
        <v>665</v>
      </c>
      <c r="D42" s="73">
        <v>665</v>
      </c>
      <c r="E42" s="73">
        <v>0</v>
      </c>
      <c r="F42" s="73"/>
      <c r="G42" s="72" t="s">
        <v>379</v>
      </c>
    </row>
    <row r="43" spans="1:7" ht="21.6" customHeight="1">
      <c r="A43" s="159"/>
      <c r="B43" s="73" t="s">
        <v>257</v>
      </c>
      <c r="C43" s="73">
        <f t="shared" si="0"/>
        <v>1867</v>
      </c>
      <c r="D43" s="73">
        <v>1867</v>
      </c>
      <c r="E43" s="73">
        <v>0</v>
      </c>
      <c r="F43" s="73"/>
      <c r="G43" s="72"/>
    </row>
    <row r="44" spans="1:7" ht="21.6" customHeight="1">
      <c r="A44" s="159"/>
      <c r="B44" s="73" t="s">
        <v>348</v>
      </c>
      <c r="C44" s="73">
        <f t="shared" si="0"/>
        <v>2071</v>
      </c>
      <c r="D44" s="73">
        <v>2071</v>
      </c>
      <c r="E44" s="73">
        <v>0</v>
      </c>
      <c r="F44" s="73"/>
      <c r="G44" s="72"/>
    </row>
    <row r="45" spans="1:7" ht="21.6" customHeight="1">
      <c r="A45" s="159"/>
      <c r="B45" s="73" t="s">
        <v>260</v>
      </c>
      <c r="C45" s="73">
        <f t="shared" si="0"/>
        <v>1694</v>
      </c>
      <c r="D45" s="73">
        <v>1694</v>
      </c>
      <c r="E45" s="73">
        <v>0</v>
      </c>
      <c r="F45" s="73"/>
      <c r="G45" s="72"/>
    </row>
    <row r="46" spans="1:7" ht="21.6" customHeight="1">
      <c r="A46" s="159"/>
      <c r="B46" s="73" t="s">
        <v>256</v>
      </c>
      <c r="C46" s="73">
        <f t="shared" si="0"/>
        <v>1617</v>
      </c>
      <c r="D46" s="73">
        <v>1617</v>
      </c>
      <c r="E46" s="73">
        <v>0</v>
      </c>
      <c r="F46" s="73"/>
      <c r="G46" s="72"/>
    </row>
    <row r="47" spans="1:7" ht="21.6" customHeight="1">
      <c r="A47" s="159"/>
      <c r="B47" s="73" t="s">
        <v>259</v>
      </c>
      <c r="C47" s="73">
        <f t="shared" si="0"/>
        <v>1458</v>
      </c>
      <c r="D47" s="73">
        <v>1458</v>
      </c>
      <c r="E47" s="73">
        <v>0</v>
      </c>
      <c r="F47" s="73"/>
      <c r="G47" s="72"/>
    </row>
    <row r="48" spans="1:7" ht="21.6" customHeight="1">
      <c r="A48" s="160"/>
      <c r="B48" s="73" t="s">
        <v>258</v>
      </c>
      <c r="C48" s="73">
        <f t="shared" si="0"/>
        <v>1307</v>
      </c>
      <c r="D48" s="73">
        <v>1307</v>
      </c>
      <c r="E48" s="73">
        <v>0</v>
      </c>
      <c r="F48" s="73"/>
      <c r="G48" s="72"/>
    </row>
    <row r="49" spans="1:7" ht="21.6" customHeight="1">
      <c r="A49" s="158" t="s">
        <v>324</v>
      </c>
      <c r="B49" s="71" t="s">
        <v>373</v>
      </c>
      <c r="C49" s="71">
        <f>SUBTOTAL(9,C50:C57)</f>
        <v>12286</v>
      </c>
      <c r="D49" s="71">
        <f>SUBTOTAL(9,D50:D57)</f>
        <v>9025</v>
      </c>
      <c r="E49" s="71">
        <f>SUBTOTAL(9,E50:E57)</f>
        <v>3261</v>
      </c>
      <c r="F49" s="71"/>
      <c r="G49" s="72"/>
    </row>
    <row r="50" spans="1:7" ht="94.5">
      <c r="A50" s="159"/>
      <c r="B50" s="73" t="s">
        <v>376</v>
      </c>
      <c r="C50" s="73">
        <f t="shared" si="0"/>
        <v>2292</v>
      </c>
      <c r="D50" s="73">
        <v>2292</v>
      </c>
      <c r="E50" s="73">
        <v>0</v>
      </c>
      <c r="F50" s="73"/>
      <c r="G50" s="72" t="s">
        <v>380</v>
      </c>
    </row>
    <row r="51" spans="1:7" ht="21.6" customHeight="1">
      <c r="A51" s="159"/>
      <c r="B51" s="73" t="s">
        <v>267</v>
      </c>
      <c r="C51" s="73">
        <f t="shared" si="0"/>
        <v>1026</v>
      </c>
      <c r="D51" s="73">
        <v>695</v>
      </c>
      <c r="E51" s="73">
        <v>331</v>
      </c>
      <c r="F51" s="73"/>
      <c r="G51" s="72"/>
    </row>
    <row r="52" spans="1:7" ht="21.6" customHeight="1">
      <c r="A52" s="159"/>
      <c r="B52" s="73" t="s">
        <v>262</v>
      </c>
      <c r="C52" s="73">
        <f t="shared" si="0"/>
        <v>1066</v>
      </c>
      <c r="D52" s="73">
        <v>1066</v>
      </c>
      <c r="E52" s="73">
        <v>0</v>
      </c>
      <c r="F52" s="73"/>
      <c r="G52" s="72"/>
    </row>
    <row r="53" spans="1:7" ht="21.6" customHeight="1">
      <c r="A53" s="159"/>
      <c r="B53" s="73" t="s">
        <v>266</v>
      </c>
      <c r="C53" s="73">
        <f t="shared" si="0"/>
        <v>579</v>
      </c>
      <c r="D53" s="73">
        <v>579</v>
      </c>
      <c r="E53" s="73">
        <v>0</v>
      </c>
      <c r="F53" s="73"/>
      <c r="G53" s="72"/>
    </row>
    <row r="54" spans="1:7" ht="21.6" customHeight="1">
      <c r="A54" s="159"/>
      <c r="B54" s="73" t="s">
        <v>265</v>
      </c>
      <c r="C54" s="73">
        <f t="shared" si="0"/>
        <v>1274</v>
      </c>
      <c r="D54" s="73">
        <v>1274</v>
      </c>
      <c r="E54" s="73">
        <v>0</v>
      </c>
      <c r="F54" s="73"/>
      <c r="G54" s="72"/>
    </row>
    <row r="55" spans="1:7" ht="21.6" customHeight="1">
      <c r="A55" s="159"/>
      <c r="B55" s="73" t="s">
        <v>263</v>
      </c>
      <c r="C55" s="73">
        <f t="shared" si="0"/>
        <v>1776</v>
      </c>
      <c r="D55" s="73">
        <v>1776</v>
      </c>
      <c r="E55" s="73">
        <v>0</v>
      </c>
      <c r="F55" s="73"/>
      <c r="G55" s="72"/>
    </row>
    <row r="56" spans="1:7" ht="21.6" customHeight="1">
      <c r="A56" s="159"/>
      <c r="B56" s="73" t="s">
        <v>264</v>
      </c>
      <c r="C56" s="73">
        <f t="shared" si="0"/>
        <v>3949</v>
      </c>
      <c r="D56" s="73">
        <v>1019</v>
      </c>
      <c r="E56" s="73">
        <v>2930</v>
      </c>
      <c r="F56" s="73"/>
      <c r="G56" s="72"/>
    </row>
    <row r="57" spans="1:7" ht="21.6" customHeight="1">
      <c r="A57" s="160"/>
      <c r="B57" s="73" t="s">
        <v>268</v>
      </c>
      <c r="C57" s="73">
        <f t="shared" si="0"/>
        <v>324</v>
      </c>
      <c r="D57" s="73">
        <v>324</v>
      </c>
      <c r="E57" s="73">
        <v>0</v>
      </c>
      <c r="F57" s="73"/>
      <c r="G57" s="72"/>
    </row>
    <row r="58" spans="1:7" ht="21.6" customHeight="1">
      <c r="A58" s="158" t="s">
        <v>325</v>
      </c>
      <c r="B58" s="71" t="s">
        <v>373</v>
      </c>
      <c r="C58" s="71">
        <f>SUBTOTAL(9,C59:C61)</f>
        <v>7363</v>
      </c>
      <c r="D58" s="71">
        <f>SUBTOTAL(9,D59:D61)</f>
        <v>7169</v>
      </c>
      <c r="E58" s="71">
        <f>SUBTOTAL(9,E59:E61)</f>
        <v>194</v>
      </c>
      <c r="F58" s="71"/>
      <c r="G58" s="72"/>
    </row>
    <row r="59" spans="1:7" ht="40.5">
      <c r="A59" s="159"/>
      <c r="B59" s="73" t="s">
        <v>376</v>
      </c>
      <c r="C59" s="73">
        <f t="shared" ref="C59:C118" si="1">D59+E59+F59</f>
        <v>1070</v>
      </c>
      <c r="D59" s="73">
        <v>1070</v>
      </c>
      <c r="E59" s="73">
        <v>0</v>
      </c>
      <c r="F59" s="73"/>
      <c r="G59" s="72" t="s">
        <v>381</v>
      </c>
    </row>
    <row r="60" spans="1:7" ht="21.6" customHeight="1">
      <c r="A60" s="159"/>
      <c r="B60" s="73" t="s">
        <v>269</v>
      </c>
      <c r="C60" s="73">
        <f t="shared" si="1"/>
        <v>3763</v>
      </c>
      <c r="D60" s="73">
        <v>3763</v>
      </c>
      <c r="E60" s="73">
        <v>0</v>
      </c>
      <c r="F60" s="73"/>
      <c r="G60" s="72"/>
    </row>
    <row r="61" spans="1:7" ht="21.6" customHeight="1">
      <c r="A61" s="160"/>
      <c r="B61" s="73" t="s">
        <v>270</v>
      </c>
      <c r="C61" s="73">
        <f t="shared" si="1"/>
        <v>2530</v>
      </c>
      <c r="D61" s="73">
        <v>2336</v>
      </c>
      <c r="E61" s="73">
        <v>194</v>
      </c>
      <c r="F61" s="73"/>
      <c r="G61" s="72"/>
    </row>
    <row r="62" spans="1:7" ht="21.6" customHeight="1">
      <c r="A62" s="158" t="s">
        <v>326</v>
      </c>
      <c r="B62" s="71" t="s">
        <v>382</v>
      </c>
      <c r="C62" s="71">
        <f>SUBTOTAL(9,C63:C67)</f>
        <v>9182</v>
      </c>
      <c r="D62" s="71">
        <f>SUBTOTAL(9,D63:D67)</f>
        <v>7449</v>
      </c>
      <c r="E62" s="71">
        <f>SUBTOTAL(9,E63:E67)</f>
        <v>1733</v>
      </c>
      <c r="F62" s="71"/>
      <c r="G62" s="72"/>
    </row>
    <row r="63" spans="1:7" ht="54">
      <c r="A63" s="159"/>
      <c r="B63" s="73" t="s">
        <v>275</v>
      </c>
      <c r="C63" s="73">
        <f t="shared" si="1"/>
        <v>1181</v>
      </c>
      <c r="D63" s="73">
        <v>1181</v>
      </c>
      <c r="E63" s="73">
        <v>0</v>
      </c>
      <c r="F63" s="73"/>
      <c r="G63" s="72" t="s">
        <v>383</v>
      </c>
    </row>
    <row r="64" spans="1:7" ht="21.6" customHeight="1">
      <c r="A64" s="159"/>
      <c r="B64" s="73" t="s">
        <v>273</v>
      </c>
      <c r="C64" s="73">
        <f t="shared" si="1"/>
        <v>1830</v>
      </c>
      <c r="D64" s="73">
        <v>1737</v>
      </c>
      <c r="E64" s="73">
        <v>93</v>
      </c>
      <c r="F64" s="73"/>
      <c r="G64" s="72"/>
    </row>
    <row r="65" spans="1:7" ht="21.6" customHeight="1">
      <c r="A65" s="159"/>
      <c r="B65" s="73" t="s">
        <v>272</v>
      </c>
      <c r="C65" s="73">
        <f t="shared" si="1"/>
        <v>1243</v>
      </c>
      <c r="D65" s="73">
        <v>1243</v>
      </c>
      <c r="E65" s="73">
        <v>0</v>
      </c>
      <c r="F65" s="73"/>
      <c r="G65" s="72"/>
    </row>
    <row r="66" spans="1:7" ht="21.6" customHeight="1">
      <c r="A66" s="159"/>
      <c r="B66" s="73" t="s">
        <v>274</v>
      </c>
      <c r="C66" s="73">
        <f t="shared" si="1"/>
        <v>3500</v>
      </c>
      <c r="D66" s="73">
        <v>1860</v>
      </c>
      <c r="E66" s="73">
        <v>1640</v>
      </c>
      <c r="F66" s="73"/>
      <c r="G66" s="72"/>
    </row>
    <row r="67" spans="1:7" ht="21.6" customHeight="1">
      <c r="A67" s="160"/>
      <c r="B67" s="73" t="s">
        <v>271</v>
      </c>
      <c r="C67" s="73">
        <f t="shared" si="1"/>
        <v>1428</v>
      </c>
      <c r="D67" s="73">
        <v>1428</v>
      </c>
      <c r="E67" s="73">
        <v>0</v>
      </c>
      <c r="F67" s="73"/>
      <c r="G67" s="72"/>
    </row>
    <row r="68" spans="1:7" ht="21.6" customHeight="1">
      <c r="A68" s="158" t="s">
        <v>327</v>
      </c>
      <c r="B68" s="71" t="s">
        <v>373</v>
      </c>
      <c r="C68" s="71">
        <f>SUBTOTAL(9,C69:C78)</f>
        <v>9888</v>
      </c>
      <c r="D68" s="71">
        <f>SUBTOTAL(9,D69:D78)</f>
        <v>9681</v>
      </c>
      <c r="E68" s="71">
        <f>SUBTOTAL(9,E69:E78)</f>
        <v>207</v>
      </c>
      <c r="F68" s="71"/>
      <c r="G68" s="72"/>
    </row>
    <row r="69" spans="1:7" ht="40.5">
      <c r="A69" s="159"/>
      <c r="B69" s="73" t="s">
        <v>376</v>
      </c>
      <c r="C69" s="75">
        <v>1042</v>
      </c>
      <c r="D69" s="73">
        <v>1042</v>
      </c>
      <c r="E69" s="73">
        <v>0</v>
      </c>
      <c r="F69" s="73"/>
      <c r="G69" s="72" t="s">
        <v>384</v>
      </c>
    </row>
    <row r="70" spans="1:7" ht="21.6" customHeight="1">
      <c r="A70" s="159"/>
      <c r="B70" s="73" t="s">
        <v>276</v>
      </c>
      <c r="C70" s="73">
        <f t="shared" si="1"/>
        <v>1607</v>
      </c>
      <c r="D70" s="73">
        <v>1400</v>
      </c>
      <c r="E70" s="73">
        <v>207</v>
      </c>
      <c r="F70" s="73"/>
      <c r="G70" s="72"/>
    </row>
    <row r="71" spans="1:7" ht="21.6" customHeight="1">
      <c r="A71" s="159"/>
      <c r="B71" s="73" t="s">
        <v>277</v>
      </c>
      <c r="C71" s="73">
        <f t="shared" si="1"/>
        <v>1400</v>
      </c>
      <c r="D71" s="73">
        <v>1400</v>
      </c>
      <c r="E71" s="73">
        <v>0</v>
      </c>
      <c r="F71" s="73"/>
      <c r="G71" s="72"/>
    </row>
    <row r="72" spans="1:7" ht="21.6" customHeight="1">
      <c r="A72" s="159"/>
      <c r="B72" s="73" t="s">
        <v>278</v>
      </c>
      <c r="C72" s="73">
        <f t="shared" si="1"/>
        <v>1069</v>
      </c>
      <c r="D72" s="73">
        <v>1069</v>
      </c>
      <c r="E72" s="73">
        <v>0</v>
      </c>
      <c r="F72" s="73"/>
      <c r="G72" s="72"/>
    </row>
    <row r="73" spans="1:7" ht="21.6" customHeight="1">
      <c r="A73" s="159"/>
      <c r="B73" s="73" t="s">
        <v>279</v>
      </c>
      <c r="C73" s="73">
        <f t="shared" si="1"/>
        <v>811</v>
      </c>
      <c r="D73" s="73">
        <v>811</v>
      </c>
      <c r="E73" s="73">
        <v>0</v>
      </c>
      <c r="F73" s="73"/>
      <c r="G73" s="72"/>
    </row>
    <row r="74" spans="1:7" ht="21.6" customHeight="1">
      <c r="A74" s="159"/>
      <c r="B74" s="73" t="s">
        <v>280</v>
      </c>
      <c r="C74" s="73">
        <f t="shared" si="1"/>
        <v>510</v>
      </c>
      <c r="D74" s="73">
        <v>510</v>
      </c>
      <c r="E74" s="73">
        <v>0</v>
      </c>
      <c r="F74" s="73"/>
      <c r="G74" s="72"/>
    </row>
    <row r="75" spans="1:7" ht="21.6" customHeight="1">
      <c r="A75" s="159"/>
      <c r="B75" s="73" t="s">
        <v>281</v>
      </c>
      <c r="C75" s="73">
        <f t="shared" si="1"/>
        <v>764</v>
      </c>
      <c r="D75" s="73">
        <v>764</v>
      </c>
      <c r="E75" s="73">
        <v>0</v>
      </c>
      <c r="F75" s="73"/>
      <c r="G75" s="72"/>
    </row>
    <row r="76" spans="1:7" ht="21.6" customHeight="1">
      <c r="A76" s="159"/>
      <c r="B76" s="73" t="s">
        <v>282</v>
      </c>
      <c r="C76" s="73">
        <f t="shared" si="1"/>
        <v>248</v>
      </c>
      <c r="D76" s="73">
        <v>248</v>
      </c>
      <c r="E76" s="73">
        <v>0</v>
      </c>
      <c r="F76" s="73"/>
      <c r="G76" s="72"/>
    </row>
    <row r="77" spans="1:7" ht="21.6" customHeight="1">
      <c r="A77" s="159"/>
      <c r="B77" s="73" t="s">
        <v>283</v>
      </c>
      <c r="C77" s="73">
        <f t="shared" si="1"/>
        <v>1005</v>
      </c>
      <c r="D77" s="73">
        <v>1005</v>
      </c>
      <c r="E77" s="73">
        <v>0</v>
      </c>
      <c r="F77" s="73"/>
      <c r="G77" s="72"/>
    </row>
    <row r="78" spans="1:7" ht="21.6" customHeight="1">
      <c r="A78" s="160"/>
      <c r="B78" s="73" t="s">
        <v>284</v>
      </c>
      <c r="C78" s="73">
        <f t="shared" si="1"/>
        <v>1432</v>
      </c>
      <c r="D78" s="73">
        <v>1432</v>
      </c>
      <c r="E78" s="73">
        <v>0</v>
      </c>
      <c r="F78" s="73"/>
      <c r="G78" s="72"/>
    </row>
    <row r="79" spans="1:7" ht="21.6" customHeight="1">
      <c r="A79" s="158" t="s">
        <v>328</v>
      </c>
      <c r="B79" s="71" t="s">
        <v>373</v>
      </c>
      <c r="C79" s="71">
        <f>SUBTOTAL(9,C80:C89)</f>
        <v>16921</v>
      </c>
      <c r="D79" s="71">
        <f>SUBTOTAL(9,D80:D89)</f>
        <v>16714</v>
      </c>
      <c r="E79" s="71">
        <f>SUBTOTAL(9,E80:E89)</f>
        <v>207</v>
      </c>
      <c r="F79" s="71"/>
      <c r="G79" s="72"/>
    </row>
    <row r="80" spans="1:7" ht="81">
      <c r="A80" s="159"/>
      <c r="B80" s="73" t="s">
        <v>376</v>
      </c>
      <c r="C80" s="73">
        <f t="shared" si="1"/>
        <v>3588</v>
      </c>
      <c r="D80" s="73">
        <v>3588</v>
      </c>
      <c r="E80" s="73">
        <v>0</v>
      </c>
      <c r="F80" s="73"/>
      <c r="G80" s="72" t="s">
        <v>385</v>
      </c>
    </row>
    <row r="81" spans="1:7" ht="21.6" customHeight="1">
      <c r="A81" s="159"/>
      <c r="B81" s="73" t="s">
        <v>285</v>
      </c>
      <c r="C81" s="73">
        <f t="shared" si="1"/>
        <v>1708</v>
      </c>
      <c r="D81" s="73">
        <v>1708</v>
      </c>
      <c r="E81" s="73">
        <v>0</v>
      </c>
      <c r="F81" s="73"/>
      <c r="G81" s="72"/>
    </row>
    <row r="82" spans="1:7" ht="21.6" customHeight="1">
      <c r="A82" s="159"/>
      <c r="B82" s="73" t="s">
        <v>286</v>
      </c>
      <c r="C82" s="73">
        <f t="shared" si="1"/>
        <v>1718</v>
      </c>
      <c r="D82" s="73">
        <v>1511</v>
      </c>
      <c r="E82" s="73">
        <v>207</v>
      </c>
      <c r="F82" s="73"/>
      <c r="G82" s="72"/>
    </row>
    <row r="83" spans="1:7" ht="21.6" customHeight="1">
      <c r="A83" s="159"/>
      <c r="B83" s="73" t="s">
        <v>287</v>
      </c>
      <c r="C83" s="73">
        <f t="shared" si="1"/>
        <v>735</v>
      </c>
      <c r="D83" s="73">
        <v>735</v>
      </c>
      <c r="E83" s="73">
        <v>0</v>
      </c>
      <c r="F83" s="73"/>
      <c r="G83" s="72"/>
    </row>
    <row r="84" spans="1:7" ht="21.6" customHeight="1">
      <c r="A84" s="159"/>
      <c r="B84" s="73" t="s">
        <v>288</v>
      </c>
      <c r="C84" s="73">
        <f t="shared" si="1"/>
        <v>1550</v>
      </c>
      <c r="D84" s="73">
        <v>1550</v>
      </c>
      <c r="E84" s="73">
        <v>0</v>
      </c>
      <c r="F84" s="73"/>
      <c r="G84" s="72"/>
    </row>
    <row r="85" spans="1:7" ht="21.6" customHeight="1">
      <c r="A85" s="159"/>
      <c r="B85" s="73" t="s">
        <v>289</v>
      </c>
      <c r="C85" s="73">
        <f t="shared" si="1"/>
        <v>1295</v>
      </c>
      <c r="D85" s="73">
        <v>1295</v>
      </c>
      <c r="E85" s="73">
        <v>0</v>
      </c>
      <c r="F85" s="73"/>
      <c r="G85" s="72"/>
    </row>
    <row r="86" spans="1:7" ht="21.6" customHeight="1">
      <c r="A86" s="159"/>
      <c r="B86" s="73" t="s">
        <v>290</v>
      </c>
      <c r="C86" s="73">
        <f t="shared" si="1"/>
        <v>2949</v>
      </c>
      <c r="D86" s="73">
        <v>2949</v>
      </c>
      <c r="E86" s="73">
        <v>0</v>
      </c>
      <c r="F86" s="73"/>
      <c r="G86" s="72"/>
    </row>
    <row r="87" spans="1:7" ht="21.6" customHeight="1">
      <c r="A87" s="159"/>
      <c r="B87" s="73" t="s">
        <v>291</v>
      </c>
      <c r="C87" s="73">
        <f t="shared" si="1"/>
        <v>617</v>
      </c>
      <c r="D87" s="73">
        <v>617</v>
      </c>
      <c r="E87" s="73">
        <v>0</v>
      </c>
      <c r="F87" s="73"/>
      <c r="G87" s="72"/>
    </row>
    <row r="88" spans="1:7" ht="21.6" customHeight="1">
      <c r="A88" s="159"/>
      <c r="B88" s="73" t="s">
        <v>292</v>
      </c>
      <c r="C88" s="73">
        <f t="shared" si="1"/>
        <v>987</v>
      </c>
      <c r="D88" s="73">
        <v>987</v>
      </c>
      <c r="E88" s="73">
        <v>0</v>
      </c>
      <c r="F88" s="73"/>
      <c r="G88" s="72"/>
    </row>
    <row r="89" spans="1:7" ht="21.6" customHeight="1">
      <c r="A89" s="160"/>
      <c r="B89" s="73" t="s">
        <v>349</v>
      </c>
      <c r="C89" s="73">
        <f t="shared" si="1"/>
        <v>1774</v>
      </c>
      <c r="D89" s="73">
        <v>1774</v>
      </c>
      <c r="E89" s="73">
        <v>0</v>
      </c>
      <c r="F89" s="73"/>
      <c r="G89" s="72"/>
    </row>
    <row r="90" spans="1:7" ht="21.6" customHeight="1">
      <c r="A90" s="158" t="s">
        <v>329</v>
      </c>
      <c r="B90" s="71" t="s">
        <v>382</v>
      </c>
      <c r="C90" s="71">
        <f>SUBTOTAL(9,C91:C103)</f>
        <v>21848</v>
      </c>
      <c r="D90" s="71">
        <f>SUBTOTAL(9,D91:D103)</f>
        <v>21848</v>
      </c>
      <c r="E90" s="71">
        <f>SUBTOTAL(9,E91:E103)</f>
        <v>0</v>
      </c>
      <c r="F90" s="71"/>
      <c r="G90" s="72"/>
    </row>
    <row r="91" spans="1:7" ht="21.6" customHeight="1">
      <c r="A91" s="159"/>
      <c r="B91" s="73" t="s">
        <v>386</v>
      </c>
      <c r="C91" s="73">
        <f t="shared" si="1"/>
        <v>293</v>
      </c>
      <c r="D91" s="73">
        <v>293</v>
      </c>
      <c r="E91" s="73">
        <v>0</v>
      </c>
      <c r="F91" s="73"/>
      <c r="G91" s="72" t="s">
        <v>387</v>
      </c>
    </row>
    <row r="92" spans="1:7" ht="21.6" customHeight="1">
      <c r="A92" s="159"/>
      <c r="B92" s="73" t="s">
        <v>294</v>
      </c>
      <c r="C92" s="73">
        <f t="shared" si="1"/>
        <v>993</v>
      </c>
      <c r="D92" s="73">
        <v>993</v>
      </c>
      <c r="E92" s="73">
        <v>0</v>
      </c>
      <c r="F92" s="73"/>
      <c r="G92" s="72"/>
    </row>
    <row r="93" spans="1:7" ht="21.6" customHeight="1">
      <c r="A93" s="159"/>
      <c r="B93" s="73" t="s">
        <v>300</v>
      </c>
      <c r="C93" s="73">
        <f t="shared" si="1"/>
        <v>4063</v>
      </c>
      <c r="D93" s="73">
        <v>4063</v>
      </c>
      <c r="E93" s="73">
        <v>0</v>
      </c>
      <c r="F93" s="73"/>
      <c r="G93" s="72"/>
    </row>
    <row r="94" spans="1:7" ht="21.6" customHeight="1">
      <c r="A94" s="159"/>
      <c r="B94" s="73" t="s">
        <v>303</v>
      </c>
      <c r="C94" s="73">
        <f t="shared" si="1"/>
        <v>1999</v>
      </c>
      <c r="D94" s="73">
        <v>1999</v>
      </c>
      <c r="E94" s="73">
        <v>0</v>
      </c>
      <c r="F94" s="73"/>
      <c r="G94" s="72"/>
    </row>
    <row r="95" spans="1:7" ht="21.6" customHeight="1">
      <c r="A95" s="159"/>
      <c r="B95" s="73" t="s">
        <v>299</v>
      </c>
      <c r="C95" s="73">
        <f t="shared" si="1"/>
        <v>2188</v>
      </c>
      <c r="D95" s="73">
        <v>2188</v>
      </c>
      <c r="E95" s="73">
        <v>0</v>
      </c>
      <c r="F95" s="73"/>
      <c r="G95" s="72"/>
    </row>
    <row r="96" spans="1:7" ht="21.6" customHeight="1">
      <c r="A96" s="159"/>
      <c r="B96" s="73" t="s">
        <v>296</v>
      </c>
      <c r="C96" s="73">
        <f t="shared" si="1"/>
        <v>2394</v>
      </c>
      <c r="D96" s="73">
        <v>2394</v>
      </c>
      <c r="E96" s="73">
        <v>0</v>
      </c>
      <c r="F96" s="73"/>
      <c r="G96" s="72"/>
    </row>
    <row r="97" spans="1:7" ht="21.6" customHeight="1">
      <c r="A97" s="159"/>
      <c r="B97" s="73" t="s">
        <v>367</v>
      </c>
      <c r="C97" s="73">
        <f t="shared" si="1"/>
        <v>1801</v>
      </c>
      <c r="D97" s="73">
        <v>1801</v>
      </c>
      <c r="E97" s="73">
        <v>0</v>
      </c>
      <c r="F97" s="73"/>
      <c r="G97" s="72"/>
    </row>
    <row r="98" spans="1:7" ht="21.6" customHeight="1">
      <c r="A98" s="159"/>
      <c r="B98" s="73" t="s">
        <v>350</v>
      </c>
      <c r="C98" s="73">
        <f t="shared" si="1"/>
        <v>713</v>
      </c>
      <c r="D98" s="73">
        <v>713</v>
      </c>
      <c r="E98" s="73">
        <v>0</v>
      </c>
      <c r="F98" s="73"/>
      <c r="G98" s="72"/>
    </row>
    <row r="99" spans="1:7" ht="21.6" customHeight="1">
      <c r="A99" s="159"/>
      <c r="B99" s="73" t="s">
        <v>368</v>
      </c>
      <c r="C99" s="73">
        <f t="shared" si="1"/>
        <v>1418</v>
      </c>
      <c r="D99" s="73">
        <v>1418</v>
      </c>
      <c r="E99" s="73">
        <v>0</v>
      </c>
      <c r="F99" s="73"/>
      <c r="G99" s="72"/>
    </row>
    <row r="100" spans="1:7" ht="21.6" customHeight="1">
      <c r="A100" s="159"/>
      <c r="B100" s="73" t="s">
        <v>351</v>
      </c>
      <c r="C100" s="73">
        <f t="shared" si="1"/>
        <v>1534</v>
      </c>
      <c r="D100" s="73">
        <v>1534</v>
      </c>
      <c r="E100" s="73">
        <v>0</v>
      </c>
      <c r="F100" s="73"/>
      <c r="G100" s="72"/>
    </row>
    <row r="101" spans="1:7" ht="21.6" customHeight="1">
      <c r="A101" s="159"/>
      <c r="B101" s="73" t="s">
        <v>369</v>
      </c>
      <c r="C101" s="73">
        <f t="shared" si="1"/>
        <v>2179</v>
      </c>
      <c r="D101" s="73">
        <v>2179</v>
      </c>
      <c r="E101" s="73">
        <v>0</v>
      </c>
      <c r="F101" s="73"/>
      <c r="G101" s="72"/>
    </row>
    <row r="102" spans="1:7" ht="21.6" customHeight="1">
      <c r="A102" s="159"/>
      <c r="B102" s="73" t="s">
        <v>302</v>
      </c>
      <c r="C102" s="73">
        <f t="shared" si="1"/>
        <v>1875</v>
      </c>
      <c r="D102" s="73">
        <v>1875</v>
      </c>
      <c r="E102" s="73">
        <v>0</v>
      </c>
      <c r="F102" s="73"/>
      <c r="G102" s="72"/>
    </row>
    <row r="103" spans="1:7" ht="21.6" customHeight="1">
      <c r="A103" s="160"/>
      <c r="B103" s="73" t="s">
        <v>370</v>
      </c>
      <c r="C103" s="73">
        <f t="shared" si="1"/>
        <v>398</v>
      </c>
      <c r="D103" s="73">
        <v>398</v>
      </c>
      <c r="E103" s="73">
        <v>0</v>
      </c>
      <c r="F103" s="73"/>
      <c r="G103" s="72"/>
    </row>
    <row r="104" spans="1:7" ht="21.6" customHeight="1">
      <c r="A104" s="158" t="s">
        <v>330</v>
      </c>
      <c r="B104" s="71" t="s">
        <v>388</v>
      </c>
      <c r="C104" s="71">
        <f>SUBTOTAL(9,C105:C109)</f>
        <v>11069</v>
      </c>
      <c r="D104" s="71">
        <f>SUBTOTAL(9,D105:D109)</f>
        <v>8369</v>
      </c>
      <c r="E104" s="71">
        <f>SUBTOTAL(9,E105:E109)</f>
        <v>2700</v>
      </c>
      <c r="F104" s="71"/>
      <c r="G104" s="72"/>
    </row>
    <row r="105" spans="1:7" ht="21.6" customHeight="1">
      <c r="A105" s="159"/>
      <c r="B105" s="73" t="s">
        <v>389</v>
      </c>
      <c r="C105" s="73">
        <f t="shared" si="1"/>
        <v>607</v>
      </c>
      <c r="D105" s="73">
        <v>607</v>
      </c>
      <c r="E105" s="73">
        <v>0</v>
      </c>
      <c r="F105" s="73"/>
      <c r="G105" s="72" t="s">
        <v>390</v>
      </c>
    </row>
    <row r="106" spans="1:7" ht="21.6" customHeight="1">
      <c r="A106" s="159"/>
      <c r="B106" s="73" t="s">
        <v>307</v>
      </c>
      <c r="C106" s="73">
        <f t="shared" si="1"/>
        <v>1965</v>
      </c>
      <c r="D106" s="73">
        <v>1965</v>
      </c>
      <c r="E106" s="73">
        <v>0</v>
      </c>
      <c r="F106" s="73"/>
      <c r="G106" s="72"/>
    </row>
    <row r="107" spans="1:7" ht="21.6" customHeight="1">
      <c r="A107" s="159"/>
      <c r="B107" s="73" t="s">
        <v>304</v>
      </c>
      <c r="C107" s="73">
        <f t="shared" si="1"/>
        <v>5581</v>
      </c>
      <c r="D107" s="73">
        <v>2881</v>
      </c>
      <c r="E107" s="73">
        <v>2700</v>
      </c>
      <c r="F107" s="73"/>
      <c r="G107" s="72"/>
    </row>
    <row r="108" spans="1:7" ht="21.6" customHeight="1">
      <c r="A108" s="159"/>
      <c r="B108" s="73" t="s">
        <v>305</v>
      </c>
      <c r="C108" s="73">
        <f t="shared" si="1"/>
        <v>720</v>
      </c>
      <c r="D108" s="73">
        <v>720</v>
      </c>
      <c r="E108" s="73">
        <v>0</v>
      </c>
      <c r="F108" s="73"/>
      <c r="G108" s="72"/>
    </row>
    <row r="109" spans="1:7" ht="21.6" customHeight="1">
      <c r="A109" s="160"/>
      <c r="B109" s="73" t="s">
        <v>306</v>
      </c>
      <c r="C109" s="73">
        <f t="shared" si="1"/>
        <v>2196</v>
      </c>
      <c r="D109" s="73">
        <v>2196</v>
      </c>
      <c r="E109" s="73">
        <v>0</v>
      </c>
      <c r="F109" s="73"/>
      <c r="G109" s="72"/>
    </row>
    <row r="110" spans="1:7" ht="21.6" customHeight="1">
      <c r="A110" s="161" t="s">
        <v>331</v>
      </c>
      <c r="B110" s="71" t="s">
        <v>373</v>
      </c>
      <c r="C110" s="71">
        <f>SUBTOTAL(9,C111:C118)</f>
        <v>12308</v>
      </c>
      <c r="D110" s="71">
        <f>SUBTOTAL(9,D111:D118)</f>
        <v>12308</v>
      </c>
      <c r="E110" s="71">
        <f>SUBTOTAL(9,E111:E118)</f>
        <v>0</v>
      </c>
      <c r="F110" s="71"/>
      <c r="G110" s="72"/>
    </row>
    <row r="111" spans="1:7" ht="21.6" customHeight="1">
      <c r="A111" s="161"/>
      <c r="B111" s="73" t="s">
        <v>309</v>
      </c>
      <c r="C111" s="73">
        <f t="shared" si="1"/>
        <v>2489</v>
      </c>
      <c r="D111" s="73">
        <v>2489</v>
      </c>
      <c r="E111" s="73">
        <v>0</v>
      </c>
      <c r="F111" s="73"/>
      <c r="G111" s="72"/>
    </row>
    <row r="112" spans="1:7" ht="21.6" customHeight="1">
      <c r="A112" s="161"/>
      <c r="B112" s="73" t="s">
        <v>310</v>
      </c>
      <c r="C112" s="73">
        <f t="shared" si="1"/>
        <v>866</v>
      </c>
      <c r="D112" s="73">
        <v>866</v>
      </c>
      <c r="E112" s="73">
        <v>0</v>
      </c>
      <c r="F112" s="73"/>
      <c r="G112" s="72"/>
    </row>
    <row r="113" spans="1:7" ht="21.6" customHeight="1">
      <c r="A113" s="161"/>
      <c r="B113" s="73" t="s">
        <v>311</v>
      </c>
      <c r="C113" s="73">
        <f t="shared" si="1"/>
        <v>2055</v>
      </c>
      <c r="D113" s="73">
        <v>2055</v>
      </c>
      <c r="E113" s="73">
        <v>0</v>
      </c>
      <c r="F113" s="73"/>
      <c r="G113" s="72"/>
    </row>
    <row r="114" spans="1:7" ht="21.6" customHeight="1">
      <c r="A114" s="161"/>
      <c r="B114" s="73" t="s">
        <v>312</v>
      </c>
      <c r="C114" s="73">
        <f t="shared" si="1"/>
        <v>561</v>
      </c>
      <c r="D114" s="73">
        <v>561</v>
      </c>
      <c r="E114" s="73">
        <v>0</v>
      </c>
      <c r="F114" s="73"/>
      <c r="G114" s="72"/>
    </row>
    <row r="115" spans="1:7" ht="21.6" customHeight="1">
      <c r="A115" s="161"/>
      <c r="B115" s="73" t="s">
        <v>313</v>
      </c>
      <c r="C115" s="73">
        <f t="shared" si="1"/>
        <v>535</v>
      </c>
      <c r="D115" s="73">
        <v>535</v>
      </c>
      <c r="E115" s="73">
        <v>0</v>
      </c>
      <c r="F115" s="73"/>
      <c r="G115" s="72"/>
    </row>
    <row r="116" spans="1:7" ht="21.6" customHeight="1">
      <c r="A116" s="161"/>
      <c r="B116" s="73" t="s">
        <v>314</v>
      </c>
      <c r="C116" s="73">
        <f t="shared" si="1"/>
        <v>739</v>
      </c>
      <c r="D116" s="73">
        <v>739</v>
      </c>
      <c r="E116" s="73">
        <v>0</v>
      </c>
      <c r="F116" s="73"/>
      <c r="G116" s="72"/>
    </row>
    <row r="117" spans="1:7" ht="21.6" customHeight="1">
      <c r="A117" s="161"/>
      <c r="B117" s="73" t="s">
        <v>315</v>
      </c>
      <c r="C117" s="73">
        <f t="shared" si="1"/>
        <v>3967</v>
      </c>
      <c r="D117" s="73">
        <v>3967</v>
      </c>
      <c r="E117" s="73">
        <v>0</v>
      </c>
      <c r="F117" s="73"/>
      <c r="G117" s="72"/>
    </row>
    <row r="118" spans="1:7" ht="21.6" customHeight="1">
      <c r="A118" s="161"/>
      <c r="B118" s="73" t="s">
        <v>316</v>
      </c>
      <c r="C118" s="73">
        <f t="shared" si="1"/>
        <v>1096</v>
      </c>
      <c r="D118" s="73">
        <v>1096</v>
      </c>
      <c r="E118" s="73">
        <v>0</v>
      </c>
      <c r="F118" s="73"/>
      <c r="G118" s="72"/>
    </row>
  </sheetData>
  <mergeCells count="16">
    <mergeCell ref="A2:G2"/>
    <mergeCell ref="A79:A89"/>
    <mergeCell ref="A90:A103"/>
    <mergeCell ref="A104:A109"/>
    <mergeCell ref="A110:A118"/>
    <mergeCell ref="A5:B5"/>
    <mergeCell ref="A30:A40"/>
    <mergeCell ref="A41:A48"/>
    <mergeCell ref="A49:A57"/>
    <mergeCell ref="A58:A61"/>
    <mergeCell ref="A62:A67"/>
    <mergeCell ref="A68:A78"/>
    <mergeCell ref="A6:A9"/>
    <mergeCell ref="A10:A15"/>
    <mergeCell ref="A16:A20"/>
    <mergeCell ref="A21:A2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A4" sqref="A4"/>
    </sheetView>
  </sheetViews>
  <sheetFormatPr defaultColWidth="9" defaultRowHeight="13.5"/>
  <cols>
    <col min="1" max="1" width="16.125" style="25" customWidth="1"/>
    <col min="2" max="2" width="37.375" style="26" customWidth="1"/>
    <col min="3" max="3" width="21" style="27" customWidth="1"/>
    <col min="4" max="16384" width="9" style="25"/>
  </cols>
  <sheetData>
    <row r="1" spans="1:7" ht="22.5" customHeight="1">
      <c r="A1" s="24" t="s">
        <v>501</v>
      </c>
    </row>
    <row r="2" spans="1:7" ht="40.5" customHeight="1">
      <c r="A2" s="117" t="s">
        <v>512</v>
      </c>
      <c r="B2" s="118"/>
      <c r="C2" s="117"/>
    </row>
    <row r="3" spans="1:7" ht="20.100000000000001" customHeight="1">
      <c r="A3" s="28"/>
      <c r="B3" s="29"/>
      <c r="C3" s="30" t="s">
        <v>0</v>
      </c>
    </row>
    <row r="4" spans="1:7" ht="22.5" customHeight="1">
      <c r="A4" s="21" t="s">
        <v>1</v>
      </c>
      <c r="B4" s="21" t="s">
        <v>2</v>
      </c>
      <c r="C4" s="31" t="s">
        <v>13</v>
      </c>
    </row>
    <row r="5" spans="1:7" ht="20.100000000000001" customHeight="1">
      <c r="A5" s="119" t="s">
        <v>14</v>
      </c>
      <c r="B5" s="119"/>
      <c r="C5" s="32">
        <f>C6+C9+C11+C13+C17</f>
        <v>68851</v>
      </c>
      <c r="G5" s="33"/>
    </row>
    <row r="6" spans="1:7" ht="20.100000000000001" customHeight="1">
      <c r="A6" s="120" t="s">
        <v>17</v>
      </c>
      <c r="B6" s="32" t="s">
        <v>3</v>
      </c>
      <c r="C6" s="34">
        <f>C7+C8</f>
        <v>28000</v>
      </c>
    </row>
    <row r="7" spans="1:7" ht="20.100000000000001" customHeight="1">
      <c r="A7" s="122"/>
      <c r="B7" s="2" t="s">
        <v>18</v>
      </c>
      <c r="C7" s="35">
        <v>8000</v>
      </c>
    </row>
    <row r="8" spans="1:7" ht="20.100000000000001" customHeight="1">
      <c r="A8" s="121"/>
      <c r="B8" s="4" t="s">
        <v>19</v>
      </c>
      <c r="C8" s="35">
        <v>20000</v>
      </c>
    </row>
    <row r="9" spans="1:7" ht="20.100000000000001" customHeight="1">
      <c r="A9" s="120" t="s">
        <v>4</v>
      </c>
      <c r="B9" s="39" t="s">
        <v>21</v>
      </c>
      <c r="C9" s="34">
        <f>C10</f>
        <v>3332</v>
      </c>
    </row>
    <row r="10" spans="1:7" ht="20.100000000000001" customHeight="1">
      <c r="A10" s="121"/>
      <c r="B10" s="36" t="s">
        <v>20</v>
      </c>
      <c r="C10" s="35">
        <v>3332</v>
      </c>
    </row>
    <row r="11" spans="1:7" ht="20.100000000000001" customHeight="1">
      <c r="A11" s="116" t="s">
        <v>5</v>
      </c>
      <c r="B11" s="23" t="s">
        <v>21</v>
      </c>
      <c r="C11" s="34">
        <f>C12</f>
        <v>17495</v>
      </c>
    </row>
    <row r="12" spans="1:7" ht="20.100000000000001" customHeight="1">
      <c r="A12" s="116"/>
      <c r="B12" s="3" t="s">
        <v>22</v>
      </c>
      <c r="C12" s="35">
        <v>17495</v>
      </c>
    </row>
    <row r="13" spans="1:7" ht="20.100000000000001" customHeight="1">
      <c r="A13" s="116" t="s">
        <v>6</v>
      </c>
      <c r="B13" s="23" t="s">
        <v>21</v>
      </c>
      <c r="C13" s="34">
        <f>C14+C16+C15</f>
        <v>13769</v>
      </c>
    </row>
    <row r="14" spans="1:7" ht="20.100000000000001" customHeight="1">
      <c r="A14" s="116"/>
      <c r="B14" s="38" t="s">
        <v>198</v>
      </c>
      <c r="C14" s="35">
        <v>5309</v>
      </c>
    </row>
    <row r="15" spans="1:7" ht="20.100000000000001" customHeight="1">
      <c r="A15" s="116"/>
      <c r="B15" s="3" t="s">
        <v>23</v>
      </c>
      <c r="C15" s="35">
        <v>3460</v>
      </c>
    </row>
    <row r="16" spans="1:7" ht="20.100000000000001" customHeight="1">
      <c r="A16" s="116"/>
      <c r="B16" s="38" t="s">
        <v>25</v>
      </c>
      <c r="C16" s="35">
        <v>5000</v>
      </c>
    </row>
    <row r="17" spans="1:3" ht="20.100000000000001" customHeight="1">
      <c r="A17" s="116" t="s">
        <v>8</v>
      </c>
      <c r="B17" s="23" t="s">
        <v>21</v>
      </c>
      <c r="C17" s="34">
        <v>6255</v>
      </c>
    </row>
    <row r="18" spans="1:3" ht="20.100000000000001" customHeight="1">
      <c r="A18" s="116"/>
      <c r="B18" s="5" t="s">
        <v>24</v>
      </c>
      <c r="C18" s="35">
        <v>6255</v>
      </c>
    </row>
  </sheetData>
  <mergeCells count="7">
    <mergeCell ref="A17:A18"/>
    <mergeCell ref="A2:C2"/>
    <mergeCell ref="A5:B5"/>
    <mergeCell ref="A9:A10"/>
    <mergeCell ref="A6:A8"/>
    <mergeCell ref="A13:A16"/>
    <mergeCell ref="A11:A12"/>
  </mergeCells>
  <phoneticPr fontId="1" type="noConversion"/>
  <conditionalFormatting sqref="B15 B12">
    <cfRule type="duplicateValues" dxfId="1" priority="21"/>
  </conditionalFormatting>
  <pageMargins left="0.70866141732283505" right="0.70866141732283505" top="0.74803149606299202" bottom="0.74803149606299202" header="0.31496062992126" footer="0.31496062992126"/>
  <pageSetup paperSize="9" scale="98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4" sqref="A4"/>
    </sheetView>
  </sheetViews>
  <sheetFormatPr defaultRowHeight="13.5"/>
  <cols>
    <col min="1" max="1" width="13" style="6" customWidth="1"/>
    <col min="2" max="2" width="50.75" style="6" customWidth="1"/>
    <col min="3" max="3" width="22.375" style="6" customWidth="1"/>
    <col min="4" max="252" width="9" style="6"/>
    <col min="253" max="253" width="14" style="6" customWidth="1"/>
    <col min="254" max="255" width="15.875" style="6" customWidth="1"/>
    <col min="256" max="256" width="23.75" style="6" customWidth="1"/>
    <col min="257" max="508" width="9" style="6"/>
    <col min="509" max="509" width="14" style="6" customWidth="1"/>
    <col min="510" max="511" width="15.875" style="6" customWidth="1"/>
    <col min="512" max="512" width="23.75" style="6" customWidth="1"/>
    <col min="513" max="764" width="9" style="6"/>
    <col min="765" max="765" width="14" style="6" customWidth="1"/>
    <col min="766" max="767" width="15.875" style="6" customWidth="1"/>
    <col min="768" max="768" width="23.75" style="6" customWidth="1"/>
    <col min="769" max="1020" width="9" style="6"/>
    <col min="1021" max="1021" width="14" style="6" customWidth="1"/>
    <col min="1022" max="1023" width="15.875" style="6" customWidth="1"/>
    <col min="1024" max="1024" width="23.75" style="6" customWidth="1"/>
    <col min="1025" max="1276" width="9" style="6"/>
    <col min="1277" max="1277" width="14" style="6" customWidth="1"/>
    <col min="1278" max="1279" width="15.875" style="6" customWidth="1"/>
    <col min="1280" max="1280" width="23.75" style="6" customWidth="1"/>
    <col min="1281" max="1532" width="9" style="6"/>
    <col min="1533" max="1533" width="14" style="6" customWidth="1"/>
    <col min="1534" max="1535" width="15.875" style="6" customWidth="1"/>
    <col min="1536" max="1536" width="23.75" style="6" customWidth="1"/>
    <col min="1537" max="1788" width="9" style="6"/>
    <col min="1789" max="1789" width="14" style="6" customWidth="1"/>
    <col min="1790" max="1791" width="15.875" style="6" customWidth="1"/>
    <col min="1792" max="1792" width="23.75" style="6" customWidth="1"/>
    <col min="1793" max="2044" width="9" style="6"/>
    <col min="2045" max="2045" width="14" style="6" customWidth="1"/>
    <col min="2046" max="2047" width="15.875" style="6" customWidth="1"/>
    <col min="2048" max="2048" width="23.75" style="6" customWidth="1"/>
    <col min="2049" max="2300" width="9" style="6"/>
    <col min="2301" max="2301" width="14" style="6" customWidth="1"/>
    <col min="2302" max="2303" width="15.875" style="6" customWidth="1"/>
    <col min="2304" max="2304" width="23.75" style="6" customWidth="1"/>
    <col min="2305" max="2556" width="9" style="6"/>
    <col min="2557" max="2557" width="14" style="6" customWidth="1"/>
    <col min="2558" max="2559" width="15.875" style="6" customWidth="1"/>
    <col min="2560" max="2560" width="23.75" style="6" customWidth="1"/>
    <col min="2561" max="2812" width="9" style="6"/>
    <col min="2813" max="2813" width="14" style="6" customWidth="1"/>
    <col min="2814" max="2815" width="15.875" style="6" customWidth="1"/>
    <col min="2816" max="2816" width="23.75" style="6" customWidth="1"/>
    <col min="2817" max="3068" width="9" style="6"/>
    <col min="3069" max="3069" width="14" style="6" customWidth="1"/>
    <col min="3070" max="3071" width="15.875" style="6" customWidth="1"/>
    <col min="3072" max="3072" width="23.75" style="6" customWidth="1"/>
    <col min="3073" max="3324" width="9" style="6"/>
    <col min="3325" max="3325" width="14" style="6" customWidth="1"/>
    <col min="3326" max="3327" width="15.875" style="6" customWidth="1"/>
    <col min="3328" max="3328" width="23.75" style="6" customWidth="1"/>
    <col min="3329" max="3580" width="9" style="6"/>
    <col min="3581" max="3581" width="14" style="6" customWidth="1"/>
    <col min="3582" max="3583" width="15.875" style="6" customWidth="1"/>
    <col min="3584" max="3584" width="23.75" style="6" customWidth="1"/>
    <col min="3585" max="3836" width="9" style="6"/>
    <col min="3837" max="3837" width="14" style="6" customWidth="1"/>
    <col min="3838" max="3839" width="15.875" style="6" customWidth="1"/>
    <col min="3840" max="3840" width="23.75" style="6" customWidth="1"/>
    <col min="3841" max="4092" width="9" style="6"/>
    <col min="4093" max="4093" width="14" style="6" customWidth="1"/>
    <col min="4094" max="4095" width="15.875" style="6" customWidth="1"/>
    <col min="4096" max="4096" width="23.75" style="6" customWidth="1"/>
    <col min="4097" max="4348" width="9" style="6"/>
    <col min="4349" max="4349" width="14" style="6" customWidth="1"/>
    <col min="4350" max="4351" width="15.875" style="6" customWidth="1"/>
    <col min="4352" max="4352" width="23.75" style="6" customWidth="1"/>
    <col min="4353" max="4604" width="9" style="6"/>
    <col min="4605" max="4605" width="14" style="6" customWidth="1"/>
    <col min="4606" max="4607" width="15.875" style="6" customWidth="1"/>
    <col min="4608" max="4608" width="23.75" style="6" customWidth="1"/>
    <col min="4609" max="4860" width="9" style="6"/>
    <col min="4861" max="4861" width="14" style="6" customWidth="1"/>
    <col min="4862" max="4863" width="15.875" style="6" customWidth="1"/>
    <col min="4864" max="4864" width="23.75" style="6" customWidth="1"/>
    <col min="4865" max="5116" width="9" style="6"/>
    <col min="5117" max="5117" width="14" style="6" customWidth="1"/>
    <col min="5118" max="5119" width="15.875" style="6" customWidth="1"/>
    <col min="5120" max="5120" width="23.75" style="6" customWidth="1"/>
    <col min="5121" max="5372" width="9" style="6"/>
    <col min="5373" max="5373" width="14" style="6" customWidth="1"/>
    <col min="5374" max="5375" width="15.875" style="6" customWidth="1"/>
    <col min="5376" max="5376" width="23.75" style="6" customWidth="1"/>
    <col min="5377" max="5628" width="9" style="6"/>
    <col min="5629" max="5629" width="14" style="6" customWidth="1"/>
    <col min="5630" max="5631" width="15.875" style="6" customWidth="1"/>
    <col min="5632" max="5632" width="23.75" style="6" customWidth="1"/>
    <col min="5633" max="5884" width="9" style="6"/>
    <col min="5885" max="5885" width="14" style="6" customWidth="1"/>
    <col min="5886" max="5887" width="15.875" style="6" customWidth="1"/>
    <col min="5888" max="5888" width="23.75" style="6" customWidth="1"/>
    <col min="5889" max="6140" width="9" style="6"/>
    <col min="6141" max="6141" width="14" style="6" customWidth="1"/>
    <col min="6142" max="6143" width="15.875" style="6" customWidth="1"/>
    <col min="6144" max="6144" width="23.75" style="6" customWidth="1"/>
    <col min="6145" max="6396" width="9" style="6"/>
    <col min="6397" max="6397" width="14" style="6" customWidth="1"/>
    <col min="6398" max="6399" width="15.875" style="6" customWidth="1"/>
    <col min="6400" max="6400" width="23.75" style="6" customWidth="1"/>
    <col min="6401" max="6652" width="9" style="6"/>
    <col min="6653" max="6653" width="14" style="6" customWidth="1"/>
    <col min="6654" max="6655" width="15.875" style="6" customWidth="1"/>
    <col min="6656" max="6656" width="23.75" style="6" customWidth="1"/>
    <col min="6657" max="6908" width="9" style="6"/>
    <col min="6909" max="6909" width="14" style="6" customWidth="1"/>
    <col min="6910" max="6911" width="15.875" style="6" customWidth="1"/>
    <col min="6912" max="6912" width="23.75" style="6" customWidth="1"/>
    <col min="6913" max="7164" width="9" style="6"/>
    <col min="7165" max="7165" width="14" style="6" customWidth="1"/>
    <col min="7166" max="7167" width="15.875" style="6" customWidth="1"/>
    <col min="7168" max="7168" width="23.75" style="6" customWidth="1"/>
    <col min="7169" max="7420" width="9" style="6"/>
    <col min="7421" max="7421" width="14" style="6" customWidth="1"/>
    <col min="7422" max="7423" width="15.875" style="6" customWidth="1"/>
    <col min="7424" max="7424" width="23.75" style="6" customWidth="1"/>
    <col min="7425" max="7676" width="9" style="6"/>
    <col min="7677" max="7677" width="14" style="6" customWidth="1"/>
    <col min="7678" max="7679" width="15.875" style="6" customWidth="1"/>
    <col min="7680" max="7680" width="23.75" style="6" customWidth="1"/>
    <col min="7681" max="7932" width="9" style="6"/>
    <col min="7933" max="7933" width="14" style="6" customWidth="1"/>
    <col min="7934" max="7935" width="15.875" style="6" customWidth="1"/>
    <col min="7936" max="7936" width="23.75" style="6" customWidth="1"/>
    <col min="7937" max="8188" width="9" style="6"/>
    <col min="8189" max="8189" width="14" style="6" customWidth="1"/>
    <col min="8190" max="8191" width="15.875" style="6" customWidth="1"/>
    <col min="8192" max="8192" width="23.75" style="6" customWidth="1"/>
    <col min="8193" max="8444" width="9" style="6"/>
    <col min="8445" max="8445" width="14" style="6" customWidth="1"/>
    <col min="8446" max="8447" width="15.875" style="6" customWidth="1"/>
    <col min="8448" max="8448" width="23.75" style="6" customWidth="1"/>
    <col min="8449" max="8700" width="9" style="6"/>
    <col min="8701" max="8701" width="14" style="6" customWidth="1"/>
    <col min="8702" max="8703" width="15.875" style="6" customWidth="1"/>
    <col min="8704" max="8704" width="23.75" style="6" customWidth="1"/>
    <col min="8705" max="8956" width="9" style="6"/>
    <col min="8957" max="8957" width="14" style="6" customWidth="1"/>
    <col min="8958" max="8959" width="15.875" style="6" customWidth="1"/>
    <col min="8960" max="8960" width="23.75" style="6" customWidth="1"/>
    <col min="8961" max="9212" width="9" style="6"/>
    <col min="9213" max="9213" width="14" style="6" customWidth="1"/>
    <col min="9214" max="9215" width="15.875" style="6" customWidth="1"/>
    <col min="9216" max="9216" width="23.75" style="6" customWidth="1"/>
    <col min="9217" max="9468" width="9" style="6"/>
    <col min="9469" max="9469" width="14" style="6" customWidth="1"/>
    <col min="9470" max="9471" width="15.875" style="6" customWidth="1"/>
    <col min="9472" max="9472" width="23.75" style="6" customWidth="1"/>
    <col min="9473" max="9724" width="9" style="6"/>
    <col min="9725" max="9725" width="14" style="6" customWidth="1"/>
    <col min="9726" max="9727" width="15.875" style="6" customWidth="1"/>
    <col min="9728" max="9728" width="23.75" style="6" customWidth="1"/>
    <col min="9729" max="9980" width="9" style="6"/>
    <col min="9981" max="9981" width="14" style="6" customWidth="1"/>
    <col min="9982" max="9983" width="15.875" style="6" customWidth="1"/>
    <col min="9984" max="9984" width="23.75" style="6" customWidth="1"/>
    <col min="9985" max="10236" width="9" style="6"/>
    <col min="10237" max="10237" width="14" style="6" customWidth="1"/>
    <col min="10238" max="10239" width="15.875" style="6" customWidth="1"/>
    <col min="10240" max="10240" width="23.75" style="6" customWidth="1"/>
    <col min="10241" max="10492" width="9" style="6"/>
    <col min="10493" max="10493" width="14" style="6" customWidth="1"/>
    <col min="10494" max="10495" width="15.875" style="6" customWidth="1"/>
    <col min="10496" max="10496" width="23.75" style="6" customWidth="1"/>
    <col min="10497" max="10748" width="9" style="6"/>
    <col min="10749" max="10749" width="14" style="6" customWidth="1"/>
    <col min="10750" max="10751" width="15.875" style="6" customWidth="1"/>
    <col min="10752" max="10752" width="23.75" style="6" customWidth="1"/>
    <col min="10753" max="11004" width="9" style="6"/>
    <col min="11005" max="11005" width="14" style="6" customWidth="1"/>
    <col min="11006" max="11007" width="15.875" style="6" customWidth="1"/>
    <col min="11008" max="11008" width="23.75" style="6" customWidth="1"/>
    <col min="11009" max="11260" width="9" style="6"/>
    <col min="11261" max="11261" width="14" style="6" customWidth="1"/>
    <col min="11262" max="11263" width="15.875" style="6" customWidth="1"/>
    <col min="11264" max="11264" width="23.75" style="6" customWidth="1"/>
    <col min="11265" max="11516" width="9" style="6"/>
    <col min="11517" max="11517" width="14" style="6" customWidth="1"/>
    <col min="11518" max="11519" width="15.875" style="6" customWidth="1"/>
    <col min="11520" max="11520" width="23.75" style="6" customWidth="1"/>
    <col min="11521" max="11772" width="9" style="6"/>
    <col min="11773" max="11773" width="14" style="6" customWidth="1"/>
    <col min="11774" max="11775" width="15.875" style="6" customWidth="1"/>
    <col min="11776" max="11776" width="23.75" style="6" customWidth="1"/>
    <col min="11777" max="12028" width="9" style="6"/>
    <col min="12029" max="12029" width="14" style="6" customWidth="1"/>
    <col min="12030" max="12031" width="15.875" style="6" customWidth="1"/>
    <col min="12032" max="12032" width="23.75" style="6" customWidth="1"/>
    <col min="12033" max="12284" width="9" style="6"/>
    <col min="12285" max="12285" width="14" style="6" customWidth="1"/>
    <col min="12286" max="12287" width="15.875" style="6" customWidth="1"/>
    <col min="12288" max="12288" width="23.75" style="6" customWidth="1"/>
    <col min="12289" max="12540" width="9" style="6"/>
    <col min="12541" max="12541" width="14" style="6" customWidth="1"/>
    <col min="12542" max="12543" width="15.875" style="6" customWidth="1"/>
    <col min="12544" max="12544" width="23.75" style="6" customWidth="1"/>
    <col min="12545" max="12796" width="9" style="6"/>
    <col min="12797" max="12797" width="14" style="6" customWidth="1"/>
    <col min="12798" max="12799" width="15.875" style="6" customWidth="1"/>
    <col min="12800" max="12800" width="23.75" style="6" customWidth="1"/>
    <col min="12801" max="13052" width="9" style="6"/>
    <col min="13053" max="13053" width="14" style="6" customWidth="1"/>
    <col min="13054" max="13055" width="15.875" style="6" customWidth="1"/>
    <col min="13056" max="13056" width="23.75" style="6" customWidth="1"/>
    <col min="13057" max="13308" width="9" style="6"/>
    <col min="13309" max="13309" width="14" style="6" customWidth="1"/>
    <col min="13310" max="13311" width="15.875" style="6" customWidth="1"/>
    <col min="13312" max="13312" width="23.75" style="6" customWidth="1"/>
    <col min="13313" max="13564" width="9" style="6"/>
    <col min="13565" max="13565" width="14" style="6" customWidth="1"/>
    <col min="13566" max="13567" width="15.875" style="6" customWidth="1"/>
    <col min="13568" max="13568" width="23.75" style="6" customWidth="1"/>
    <col min="13569" max="13820" width="9" style="6"/>
    <col min="13821" max="13821" width="14" style="6" customWidth="1"/>
    <col min="13822" max="13823" width="15.875" style="6" customWidth="1"/>
    <col min="13824" max="13824" width="23.75" style="6" customWidth="1"/>
    <col min="13825" max="14076" width="9" style="6"/>
    <col min="14077" max="14077" width="14" style="6" customWidth="1"/>
    <col min="14078" max="14079" width="15.875" style="6" customWidth="1"/>
    <col min="14080" max="14080" width="23.75" style="6" customWidth="1"/>
    <col min="14081" max="14332" width="9" style="6"/>
    <col min="14333" max="14333" width="14" style="6" customWidth="1"/>
    <col min="14334" max="14335" width="15.875" style="6" customWidth="1"/>
    <col min="14336" max="14336" width="23.75" style="6" customWidth="1"/>
    <col min="14337" max="14588" width="9" style="6"/>
    <col min="14589" max="14589" width="14" style="6" customWidth="1"/>
    <col min="14590" max="14591" width="15.875" style="6" customWidth="1"/>
    <col min="14592" max="14592" width="23.75" style="6" customWidth="1"/>
    <col min="14593" max="14844" width="9" style="6"/>
    <col min="14845" max="14845" width="14" style="6" customWidth="1"/>
    <col min="14846" max="14847" width="15.875" style="6" customWidth="1"/>
    <col min="14848" max="14848" width="23.75" style="6" customWidth="1"/>
    <col min="14849" max="15100" width="9" style="6"/>
    <col min="15101" max="15101" width="14" style="6" customWidth="1"/>
    <col min="15102" max="15103" width="15.875" style="6" customWidth="1"/>
    <col min="15104" max="15104" width="23.75" style="6" customWidth="1"/>
    <col min="15105" max="15356" width="9" style="6"/>
    <col min="15357" max="15357" width="14" style="6" customWidth="1"/>
    <col min="15358" max="15359" width="15.875" style="6" customWidth="1"/>
    <col min="15360" max="15360" width="23.75" style="6" customWidth="1"/>
    <col min="15361" max="15612" width="9" style="6"/>
    <col min="15613" max="15613" width="14" style="6" customWidth="1"/>
    <col min="15614" max="15615" width="15.875" style="6" customWidth="1"/>
    <col min="15616" max="15616" width="23.75" style="6" customWidth="1"/>
    <col min="15617" max="15868" width="9" style="6"/>
    <col min="15869" max="15869" width="14" style="6" customWidth="1"/>
    <col min="15870" max="15871" width="15.875" style="6" customWidth="1"/>
    <col min="15872" max="15872" width="23.75" style="6" customWidth="1"/>
    <col min="15873" max="16124" width="9" style="6"/>
    <col min="16125" max="16125" width="14" style="6" customWidth="1"/>
    <col min="16126" max="16127" width="15.875" style="6" customWidth="1"/>
    <col min="16128" max="16128" width="23.75" style="6" customWidth="1"/>
    <col min="16129" max="16384" width="9" style="6"/>
  </cols>
  <sheetData>
    <row r="1" spans="1:3" ht="21.75" customHeight="1">
      <c r="A1" s="20" t="s">
        <v>500</v>
      </c>
    </row>
    <row r="2" spans="1:3" ht="39" customHeight="1">
      <c r="A2" s="123" t="s">
        <v>514</v>
      </c>
      <c r="B2" s="124"/>
      <c r="C2" s="124"/>
    </row>
    <row r="3" spans="1:3" ht="18.75" customHeight="1">
      <c r="A3" s="22"/>
      <c r="B3" s="22"/>
      <c r="C3" s="1" t="s">
        <v>0</v>
      </c>
    </row>
    <row r="4" spans="1:3" ht="45" customHeight="1">
      <c r="A4" s="21" t="s">
        <v>1</v>
      </c>
      <c r="B4" s="21" t="s">
        <v>2</v>
      </c>
      <c r="C4" s="31" t="s">
        <v>13</v>
      </c>
    </row>
    <row r="5" spans="1:3" ht="45" customHeight="1">
      <c r="A5" s="119" t="s">
        <v>14</v>
      </c>
      <c r="B5" s="119"/>
      <c r="C5" s="32">
        <f>C6+C7</f>
        <v>3000</v>
      </c>
    </row>
    <row r="6" spans="1:3" ht="45" customHeight="1">
      <c r="A6" s="37" t="s">
        <v>26</v>
      </c>
      <c r="B6" s="36" t="s">
        <v>199</v>
      </c>
      <c r="C6" s="35">
        <v>1000</v>
      </c>
    </row>
    <row r="7" spans="1:3" ht="45" customHeight="1">
      <c r="A7" s="35" t="s">
        <v>27</v>
      </c>
      <c r="B7" s="3" t="s">
        <v>28</v>
      </c>
      <c r="C7" s="35">
        <v>2000</v>
      </c>
    </row>
  </sheetData>
  <mergeCells count="2">
    <mergeCell ref="A5:B5"/>
    <mergeCell ref="A2:C2"/>
  </mergeCells>
  <phoneticPr fontId="1" type="noConversion"/>
  <conditionalFormatting sqref="B7">
    <cfRule type="duplicateValues" dxfId="0" priority="22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A4" sqref="A4"/>
    </sheetView>
  </sheetViews>
  <sheetFormatPr defaultRowHeight="13.5"/>
  <cols>
    <col min="1" max="2" width="13" style="6" customWidth="1"/>
    <col min="3" max="3" width="37.625" style="6" customWidth="1"/>
    <col min="4" max="4" width="22.375" style="6" customWidth="1"/>
    <col min="5" max="253" width="9" style="6"/>
    <col min="254" max="254" width="14" style="6" customWidth="1"/>
    <col min="255" max="256" width="15.875" style="6" customWidth="1"/>
    <col min="257" max="257" width="23.75" style="6" customWidth="1"/>
    <col min="258" max="509" width="9" style="6"/>
    <col min="510" max="510" width="14" style="6" customWidth="1"/>
    <col min="511" max="512" width="15.875" style="6" customWidth="1"/>
    <col min="513" max="513" width="23.75" style="6" customWidth="1"/>
    <col min="514" max="765" width="9" style="6"/>
    <col min="766" max="766" width="14" style="6" customWidth="1"/>
    <col min="767" max="768" width="15.875" style="6" customWidth="1"/>
    <col min="769" max="769" width="23.75" style="6" customWidth="1"/>
    <col min="770" max="1021" width="9" style="6"/>
    <col min="1022" max="1022" width="14" style="6" customWidth="1"/>
    <col min="1023" max="1024" width="15.875" style="6" customWidth="1"/>
    <col min="1025" max="1025" width="23.75" style="6" customWidth="1"/>
    <col min="1026" max="1277" width="9" style="6"/>
    <col min="1278" max="1278" width="14" style="6" customWidth="1"/>
    <col min="1279" max="1280" width="15.875" style="6" customWidth="1"/>
    <col min="1281" max="1281" width="23.75" style="6" customWidth="1"/>
    <col min="1282" max="1533" width="9" style="6"/>
    <col min="1534" max="1534" width="14" style="6" customWidth="1"/>
    <col min="1535" max="1536" width="15.875" style="6" customWidth="1"/>
    <col min="1537" max="1537" width="23.75" style="6" customWidth="1"/>
    <col min="1538" max="1789" width="9" style="6"/>
    <col min="1790" max="1790" width="14" style="6" customWidth="1"/>
    <col min="1791" max="1792" width="15.875" style="6" customWidth="1"/>
    <col min="1793" max="1793" width="23.75" style="6" customWidth="1"/>
    <col min="1794" max="2045" width="9" style="6"/>
    <col min="2046" max="2046" width="14" style="6" customWidth="1"/>
    <col min="2047" max="2048" width="15.875" style="6" customWidth="1"/>
    <col min="2049" max="2049" width="23.75" style="6" customWidth="1"/>
    <col min="2050" max="2301" width="9" style="6"/>
    <col min="2302" max="2302" width="14" style="6" customWidth="1"/>
    <col min="2303" max="2304" width="15.875" style="6" customWidth="1"/>
    <col min="2305" max="2305" width="23.75" style="6" customWidth="1"/>
    <col min="2306" max="2557" width="9" style="6"/>
    <col min="2558" max="2558" width="14" style="6" customWidth="1"/>
    <col min="2559" max="2560" width="15.875" style="6" customWidth="1"/>
    <col min="2561" max="2561" width="23.75" style="6" customWidth="1"/>
    <col min="2562" max="2813" width="9" style="6"/>
    <col min="2814" max="2814" width="14" style="6" customWidth="1"/>
    <col min="2815" max="2816" width="15.875" style="6" customWidth="1"/>
    <col min="2817" max="2817" width="23.75" style="6" customWidth="1"/>
    <col min="2818" max="3069" width="9" style="6"/>
    <col min="3070" max="3070" width="14" style="6" customWidth="1"/>
    <col min="3071" max="3072" width="15.875" style="6" customWidth="1"/>
    <col min="3073" max="3073" width="23.75" style="6" customWidth="1"/>
    <col min="3074" max="3325" width="9" style="6"/>
    <col min="3326" max="3326" width="14" style="6" customWidth="1"/>
    <col min="3327" max="3328" width="15.875" style="6" customWidth="1"/>
    <col min="3329" max="3329" width="23.75" style="6" customWidth="1"/>
    <col min="3330" max="3581" width="9" style="6"/>
    <col min="3582" max="3582" width="14" style="6" customWidth="1"/>
    <col min="3583" max="3584" width="15.875" style="6" customWidth="1"/>
    <col min="3585" max="3585" width="23.75" style="6" customWidth="1"/>
    <col min="3586" max="3837" width="9" style="6"/>
    <col min="3838" max="3838" width="14" style="6" customWidth="1"/>
    <col min="3839" max="3840" width="15.875" style="6" customWidth="1"/>
    <col min="3841" max="3841" width="23.75" style="6" customWidth="1"/>
    <col min="3842" max="4093" width="9" style="6"/>
    <col min="4094" max="4094" width="14" style="6" customWidth="1"/>
    <col min="4095" max="4096" width="15.875" style="6" customWidth="1"/>
    <col min="4097" max="4097" width="23.75" style="6" customWidth="1"/>
    <col min="4098" max="4349" width="9" style="6"/>
    <col min="4350" max="4350" width="14" style="6" customWidth="1"/>
    <col min="4351" max="4352" width="15.875" style="6" customWidth="1"/>
    <col min="4353" max="4353" width="23.75" style="6" customWidth="1"/>
    <col min="4354" max="4605" width="9" style="6"/>
    <col min="4606" max="4606" width="14" style="6" customWidth="1"/>
    <col min="4607" max="4608" width="15.875" style="6" customWidth="1"/>
    <col min="4609" max="4609" width="23.75" style="6" customWidth="1"/>
    <col min="4610" max="4861" width="9" style="6"/>
    <col min="4862" max="4862" width="14" style="6" customWidth="1"/>
    <col min="4863" max="4864" width="15.875" style="6" customWidth="1"/>
    <col min="4865" max="4865" width="23.75" style="6" customWidth="1"/>
    <col min="4866" max="5117" width="9" style="6"/>
    <col min="5118" max="5118" width="14" style="6" customWidth="1"/>
    <col min="5119" max="5120" width="15.875" style="6" customWidth="1"/>
    <col min="5121" max="5121" width="23.75" style="6" customWidth="1"/>
    <col min="5122" max="5373" width="9" style="6"/>
    <col min="5374" max="5374" width="14" style="6" customWidth="1"/>
    <col min="5375" max="5376" width="15.875" style="6" customWidth="1"/>
    <col min="5377" max="5377" width="23.75" style="6" customWidth="1"/>
    <col min="5378" max="5629" width="9" style="6"/>
    <col min="5630" max="5630" width="14" style="6" customWidth="1"/>
    <col min="5631" max="5632" width="15.875" style="6" customWidth="1"/>
    <col min="5633" max="5633" width="23.75" style="6" customWidth="1"/>
    <col min="5634" max="5885" width="9" style="6"/>
    <col min="5886" max="5886" width="14" style="6" customWidth="1"/>
    <col min="5887" max="5888" width="15.875" style="6" customWidth="1"/>
    <col min="5889" max="5889" width="23.75" style="6" customWidth="1"/>
    <col min="5890" max="6141" width="9" style="6"/>
    <col min="6142" max="6142" width="14" style="6" customWidth="1"/>
    <col min="6143" max="6144" width="15.875" style="6" customWidth="1"/>
    <col min="6145" max="6145" width="23.75" style="6" customWidth="1"/>
    <col min="6146" max="6397" width="9" style="6"/>
    <col min="6398" max="6398" width="14" style="6" customWidth="1"/>
    <col min="6399" max="6400" width="15.875" style="6" customWidth="1"/>
    <col min="6401" max="6401" width="23.75" style="6" customWidth="1"/>
    <col min="6402" max="6653" width="9" style="6"/>
    <col min="6654" max="6654" width="14" style="6" customWidth="1"/>
    <col min="6655" max="6656" width="15.875" style="6" customWidth="1"/>
    <col min="6657" max="6657" width="23.75" style="6" customWidth="1"/>
    <col min="6658" max="6909" width="9" style="6"/>
    <col min="6910" max="6910" width="14" style="6" customWidth="1"/>
    <col min="6911" max="6912" width="15.875" style="6" customWidth="1"/>
    <col min="6913" max="6913" width="23.75" style="6" customWidth="1"/>
    <col min="6914" max="7165" width="9" style="6"/>
    <col min="7166" max="7166" width="14" style="6" customWidth="1"/>
    <col min="7167" max="7168" width="15.875" style="6" customWidth="1"/>
    <col min="7169" max="7169" width="23.75" style="6" customWidth="1"/>
    <col min="7170" max="7421" width="9" style="6"/>
    <col min="7422" max="7422" width="14" style="6" customWidth="1"/>
    <col min="7423" max="7424" width="15.875" style="6" customWidth="1"/>
    <col min="7425" max="7425" width="23.75" style="6" customWidth="1"/>
    <col min="7426" max="7677" width="9" style="6"/>
    <col min="7678" max="7678" width="14" style="6" customWidth="1"/>
    <col min="7679" max="7680" width="15.875" style="6" customWidth="1"/>
    <col min="7681" max="7681" width="23.75" style="6" customWidth="1"/>
    <col min="7682" max="7933" width="9" style="6"/>
    <col min="7934" max="7934" width="14" style="6" customWidth="1"/>
    <col min="7935" max="7936" width="15.875" style="6" customWidth="1"/>
    <col min="7937" max="7937" width="23.75" style="6" customWidth="1"/>
    <col min="7938" max="8189" width="9" style="6"/>
    <col min="8190" max="8190" width="14" style="6" customWidth="1"/>
    <col min="8191" max="8192" width="15.875" style="6" customWidth="1"/>
    <col min="8193" max="8193" width="23.75" style="6" customWidth="1"/>
    <col min="8194" max="8445" width="9" style="6"/>
    <col min="8446" max="8446" width="14" style="6" customWidth="1"/>
    <col min="8447" max="8448" width="15.875" style="6" customWidth="1"/>
    <col min="8449" max="8449" width="23.75" style="6" customWidth="1"/>
    <col min="8450" max="8701" width="9" style="6"/>
    <col min="8702" max="8702" width="14" style="6" customWidth="1"/>
    <col min="8703" max="8704" width="15.875" style="6" customWidth="1"/>
    <col min="8705" max="8705" width="23.75" style="6" customWidth="1"/>
    <col min="8706" max="8957" width="9" style="6"/>
    <col min="8958" max="8958" width="14" style="6" customWidth="1"/>
    <col min="8959" max="8960" width="15.875" style="6" customWidth="1"/>
    <col min="8961" max="8961" width="23.75" style="6" customWidth="1"/>
    <col min="8962" max="9213" width="9" style="6"/>
    <col min="9214" max="9214" width="14" style="6" customWidth="1"/>
    <col min="9215" max="9216" width="15.875" style="6" customWidth="1"/>
    <col min="9217" max="9217" width="23.75" style="6" customWidth="1"/>
    <col min="9218" max="9469" width="9" style="6"/>
    <col min="9470" max="9470" width="14" style="6" customWidth="1"/>
    <col min="9471" max="9472" width="15.875" style="6" customWidth="1"/>
    <col min="9473" max="9473" width="23.75" style="6" customWidth="1"/>
    <col min="9474" max="9725" width="9" style="6"/>
    <col min="9726" max="9726" width="14" style="6" customWidth="1"/>
    <col min="9727" max="9728" width="15.875" style="6" customWidth="1"/>
    <col min="9729" max="9729" width="23.75" style="6" customWidth="1"/>
    <col min="9730" max="9981" width="9" style="6"/>
    <col min="9982" max="9982" width="14" style="6" customWidth="1"/>
    <col min="9983" max="9984" width="15.875" style="6" customWidth="1"/>
    <col min="9985" max="9985" width="23.75" style="6" customWidth="1"/>
    <col min="9986" max="10237" width="9" style="6"/>
    <col min="10238" max="10238" width="14" style="6" customWidth="1"/>
    <col min="10239" max="10240" width="15.875" style="6" customWidth="1"/>
    <col min="10241" max="10241" width="23.75" style="6" customWidth="1"/>
    <col min="10242" max="10493" width="9" style="6"/>
    <col min="10494" max="10494" width="14" style="6" customWidth="1"/>
    <col min="10495" max="10496" width="15.875" style="6" customWidth="1"/>
    <col min="10497" max="10497" width="23.75" style="6" customWidth="1"/>
    <col min="10498" max="10749" width="9" style="6"/>
    <col min="10750" max="10750" width="14" style="6" customWidth="1"/>
    <col min="10751" max="10752" width="15.875" style="6" customWidth="1"/>
    <col min="10753" max="10753" width="23.75" style="6" customWidth="1"/>
    <col min="10754" max="11005" width="9" style="6"/>
    <col min="11006" max="11006" width="14" style="6" customWidth="1"/>
    <col min="11007" max="11008" width="15.875" style="6" customWidth="1"/>
    <col min="11009" max="11009" width="23.75" style="6" customWidth="1"/>
    <col min="11010" max="11261" width="9" style="6"/>
    <col min="11262" max="11262" width="14" style="6" customWidth="1"/>
    <col min="11263" max="11264" width="15.875" style="6" customWidth="1"/>
    <col min="11265" max="11265" width="23.75" style="6" customWidth="1"/>
    <col min="11266" max="11517" width="9" style="6"/>
    <col min="11518" max="11518" width="14" style="6" customWidth="1"/>
    <col min="11519" max="11520" width="15.875" style="6" customWidth="1"/>
    <col min="11521" max="11521" width="23.75" style="6" customWidth="1"/>
    <col min="11522" max="11773" width="9" style="6"/>
    <col min="11774" max="11774" width="14" style="6" customWidth="1"/>
    <col min="11775" max="11776" width="15.875" style="6" customWidth="1"/>
    <col min="11777" max="11777" width="23.75" style="6" customWidth="1"/>
    <col min="11778" max="12029" width="9" style="6"/>
    <col min="12030" max="12030" width="14" style="6" customWidth="1"/>
    <col min="12031" max="12032" width="15.875" style="6" customWidth="1"/>
    <col min="12033" max="12033" width="23.75" style="6" customWidth="1"/>
    <col min="12034" max="12285" width="9" style="6"/>
    <col min="12286" max="12286" width="14" style="6" customWidth="1"/>
    <col min="12287" max="12288" width="15.875" style="6" customWidth="1"/>
    <col min="12289" max="12289" width="23.75" style="6" customWidth="1"/>
    <col min="12290" max="12541" width="9" style="6"/>
    <col min="12542" max="12542" width="14" style="6" customWidth="1"/>
    <col min="12543" max="12544" width="15.875" style="6" customWidth="1"/>
    <col min="12545" max="12545" width="23.75" style="6" customWidth="1"/>
    <col min="12546" max="12797" width="9" style="6"/>
    <col min="12798" max="12798" width="14" style="6" customWidth="1"/>
    <col min="12799" max="12800" width="15.875" style="6" customWidth="1"/>
    <col min="12801" max="12801" width="23.75" style="6" customWidth="1"/>
    <col min="12802" max="13053" width="9" style="6"/>
    <col min="13054" max="13054" width="14" style="6" customWidth="1"/>
    <col min="13055" max="13056" width="15.875" style="6" customWidth="1"/>
    <col min="13057" max="13057" width="23.75" style="6" customWidth="1"/>
    <col min="13058" max="13309" width="9" style="6"/>
    <col min="13310" max="13310" width="14" style="6" customWidth="1"/>
    <col min="13311" max="13312" width="15.875" style="6" customWidth="1"/>
    <col min="13313" max="13313" width="23.75" style="6" customWidth="1"/>
    <col min="13314" max="13565" width="9" style="6"/>
    <col min="13566" max="13566" width="14" style="6" customWidth="1"/>
    <col min="13567" max="13568" width="15.875" style="6" customWidth="1"/>
    <col min="13569" max="13569" width="23.75" style="6" customWidth="1"/>
    <col min="13570" max="13821" width="9" style="6"/>
    <col min="13822" max="13822" width="14" style="6" customWidth="1"/>
    <col min="13823" max="13824" width="15.875" style="6" customWidth="1"/>
    <col min="13825" max="13825" width="23.75" style="6" customWidth="1"/>
    <col min="13826" max="14077" width="9" style="6"/>
    <col min="14078" max="14078" width="14" style="6" customWidth="1"/>
    <col min="14079" max="14080" width="15.875" style="6" customWidth="1"/>
    <col min="14081" max="14081" width="23.75" style="6" customWidth="1"/>
    <col min="14082" max="14333" width="9" style="6"/>
    <col min="14334" max="14334" width="14" style="6" customWidth="1"/>
    <col min="14335" max="14336" width="15.875" style="6" customWidth="1"/>
    <col min="14337" max="14337" width="23.75" style="6" customWidth="1"/>
    <col min="14338" max="14589" width="9" style="6"/>
    <col min="14590" max="14590" width="14" style="6" customWidth="1"/>
    <col min="14591" max="14592" width="15.875" style="6" customWidth="1"/>
    <col min="14593" max="14593" width="23.75" style="6" customWidth="1"/>
    <col min="14594" max="14845" width="9" style="6"/>
    <col min="14846" max="14846" width="14" style="6" customWidth="1"/>
    <col min="14847" max="14848" width="15.875" style="6" customWidth="1"/>
    <col min="14849" max="14849" width="23.75" style="6" customWidth="1"/>
    <col min="14850" max="15101" width="9" style="6"/>
    <col min="15102" max="15102" width="14" style="6" customWidth="1"/>
    <col min="15103" max="15104" width="15.875" style="6" customWidth="1"/>
    <col min="15105" max="15105" width="23.75" style="6" customWidth="1"/>
    <col min="15106" max="15357" width="9" style="6"/>
    <col min="15358" max="15358" width="14" style="6" customWidth="1"/>
    <col min="15359" max="15360" width="15.875" style="6" customWidth="1"/>
    <col min="15361" max="15361" width="23.75" style="6" customWidth="1"/>
    <col min="15362" max="15613" width="9" style="6"/>
    <col min="15614" max="15614" width="14" style="6" customWidth="1"/>
    <col min="15615" max="15616" width="15.875" style="6" customWidth="1"/>
    <col min="15617" max="15617" width="23.75" style="6" customWidth="1"/>
    <col min="15618" max="15869" width="9" style="6"/>
    <col min="15870" max="15870" width="14" style="6" customWidth="1"/>
    <col min="15871" max="15872" width="15.875" style="6" customWidth="1"/>
    <col min="15873" max="15873" width="23.75" style="6" customWidth="1"/>
    <col min="15874" max="16125" width="9" style="6"/>
    <col min="16126" max="16126" width="14" style="6" customWidth="1"/>
    <col min="16127" max="16128" width="15.875" style="6" customWidth="1"/>
    <col min="16129" max="16129" width="23.75" style="6" customWidth="1"/>
    <col min="16130" max="16384" width="9" style="6"/>
  </cols>
  <sheetData>
    <row r="1" spans="1:4" ht="21.75" customHeight="1">
      <c r="A1" s="20" t="s">
        <v>502</v>
      </c>
      <c r="B1" s="20"/>
    </row>
    <row r="2" spans="1:4" ht="39" customHeight="1">
      <c r="A2" s="123" t="s">
        <v>510</v>
      </c>
      <c r="B2" s="123"/>
      <c r="C2" s="124"/>
      <c r="D2" s="124"/>
    </row>
    <row r="3" spans="1:4" ht="18.75" customHeight="1">
      <c r="A3" s="22"/>
      <c r="B3" s="22"/>
      <c r="C3" s="22"/>
      <c r="D3" s="1" t="s">
        <v>0</v>
      </c>
    </row>
    <row r="4" spans="1:4" ht="45" customHeight="1">
      <c r="A4" s="21" t="s">
        <v>1</v>
      </c>
      <c r="B4" s="21" t="s">
        <v>507</v>
      </c>
      <c r="C4" s="21" t="s">
        <v>2</v>
      </c>
      <c r="D4" s="31" t="s">
        <v>13</v>
      </c>
    </row>
    <row r="5" spans="1:4" ht="45" customHeight="1">
      <c r="A5" s="37" t="s">
        <v>32</v>
      </c>
      <c r="B5" s="113" t="s">
        <v>508</v>
      </c>
      <c r="C5" s="36" t="s">
        <v>33</v>
      </c>
      <c r="D5" s="35">
        <v>3000</v>
      </c>
    </row>
  </sheetData>
  <mergeCells count="1">
    <mergeCell ref="A2:D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A4" sqref="A4"/>
    </sheetView>
  </sheetViews>
  <sheetFormatPr defaultRowHeight="13.5"/>
  <cols>
    <col min="1" max="1" width="13" style="6" customWidth="1"/>
    <col min="2" max="2" width="19" style="6" customWidth="1"/>
    <col min="3" max="3" width="39.125" style="6" customWidth="1"/>
    <col min="4" max="4" width="14.875" style="6" customWidth="1"/>
    <col min="5" max="252" width="9" style="6"/>
    <col min="253" max="253" width="14" style="6" customWidth="1"/>
    <col min="254" max="255" width="15.875" style="6" customWidth="1"/>
    <col min="256" max="256" width="23.75" style="6" customWidth="1"/>
    <col min="257" max="508" width="9" style="6"/>
    <col min="509" max="509" width="14" style="6" customWidth="1"/>
    <col min="510" max="511" width="15.875" style="6" customWidth="1"/>
    <col min="512" max="512" width="23.75" style="6" customWidth="1"/>
    <col min="513" max="764" width="9" style="6"/>
    <col min="765" max="765" width="14" style="6" customWidth="1"/>
    <col min="766" max="767" width="15.875" style="6" customWidth="1"/>
    <col min="768" max="768" width="23.75" style="6" customWidth="1"/>
    <col min="769" max="1020" width="9" style="6"/>
    <col min="1021" max="1021" width="14" style="6" customWidth="1"/>
    <col min="1022" max="1023" width="15.875" style="6" customWidth="1"/>
    <col min="1024" max="1024" width="23.75" style="6" customWidth="1"/>
    <col min="1025" max="1276" width="9" style="6"/>
    <col min="1277" max="1277" width="14" style="6" customWidth="1"/>
    <col min="1278" max="1279" width="15.875" style="6" customWidth="1"/>
    <col min="1280" max="1280" width="23.75" style="6" customWidth="1"/>
    <col min="1281" max="1532" width="9" style="6"/>
    <col min="1533" max="1533" width="14" style="6" customWidth="1"/>
    <col min="1534" max="1535" width="15.875" style="6" customWidth="1"/>
    <col min="1536" max="1536" width="23.75" style="6" customWidth="1"/>
    <col min="1537" max="1788" width="9" style="6"/>
    <col min="1789" max="1789" width="14" style="6" customWidth="1"/>
    <col min="1790" max="1791" width="15.875" style="6" customWidth="1"/>
    <col min="1792" max="1792" width="23.75" style="6" customWidth="1"/>
    <col min="1793" max="2044" width="9" style="6"/>
    <col min="2045" max="2045" width="14" style="6" customWidth="1"/>
    <col min="2046" max="2047" width="15.875" style="6" customWidth="1"/>
    <col min="2048" max="2048" width="23.75" style="6" customWidth="1"/>
    <col min="2049" max="2300" width="9" style="6"/>
    <col min="2301" max="2301" width="14" style="6" customWidth="1"/>
    <col min="2302" max="2303" width="15.875" style="6" customWidth="1"/>
    <col min="2304" max="2304" width="23.75" style="6" customWidth="1"/>
    <col min="2305" max="2556" width="9" style="6"/>
    <col min="2557" max="2557" width="14" style="6" customWidth="1"/>
    <col min="2558" max="2559" width="15.875" style="6" customWidth="1"/>
    <col min="2560" max="2560" width="23.75" style="6" customWidth="1"/>
    <col min="2561" max="2812" width="9" style="6"/>
    <col min="2813" max="2813" width="14" style="6" customWidth="1"/>
    <col min="2814" max="2815" width="15.875" style="6" customWidth="1"/>
    <col min="2816" max="2816" width="23.75" style="6" customWidth="1"/>
    <col min="2817" max="3068" width="9" style="6"/>
    <col min="3069" max="3069" width="14" style="6" customWidth="1"/>
    <col min="3070" max="3071" width="15.875" style="6" customWidth="1"/>
    <col min="3072" max="3072" width="23.75" style="6" customWidth="1"/>
    <col min="3073" max="3324" width="9" style="6"/>
    <col min="3325" max="3325" width="14" style="6" customWidth="1"/>
    <col min="3326" max="3327" width="15.875" style="6" customWidth="1"/>
    <col min="3328" max="3328" width="23.75" style="6" customWidth="1"/>
    <col min="3329" max="3580" width="9" style="6"/>
    <col min="3581" max="3581" width="14" style="6" customWidth="1"/>
    <col min="3582" max="3583" width="15.875" style="6" customWidth="1"/>
    <col min="3584" max="3584" width="23.75" style="6" customWidth="1"/>
    <col min="3585" max="3836" width="9" style="6"/>
    <col min="3837" max="3837" width="14" style="6" customWidth="1"/>
    <col min="3838" max="3839" width="15.875" style="6" customWidth="1"/>
    <col min="3840" max="3840" width="23.75" style="6" customWidth="1"/>
    <col min="3841" max="4092" width="9" style="6"/>
    <col min="4093" max="4093" width="14" style="6" customWidth="1"/>
    <col min="4094" max="4095" width="15.875" style="6" customWidth="1"/>
    <col min="4096" max="4096" width="23.75" style="6" customWidth="1"/>
    <col min="4097" max="4348" width="9" style="6"/>
    <col min="4349" max="4349" width="14" style="6" customWidth="1"/>
    <col min="4350" max="4351" width="15.875" style="6" customWidth="1"/>
    <col min="4352" max="4352" width="23.75" style="6" customWidth="1"/>
    <col min="4353" max="4604" width="9" style="6"/>
    <col min="4605" max="4605" width="14" style="6" customWidth="1"/>
    <col min="4606" max="4607" width="15.875" style="6" customWidth="1"/>
    <col min="4608" max="4608" width="23.75" style="6" customWidth="1"/>
    <col min="4609" max="4860" width="9" style="6"/>
    <col min="4861" max="4861" width="14" style="6" customWidth="1"/>
    <col min="4862" max="4863" width="15.875" style="6" customWidth="1"/>
    <col min="4864" max="4864" width="23.75" style="6" customWidth="1"/>
    <col min="4865" max="5116" width="9" style="6"/>
    <col min="5117" max="5117" width="14" style="6" customWidth="1"/>
    <col min="5118" max="5119" width="15.875" style="6" customWidth="1"/>
    <col min="5120" max="5120" width="23.75" style="6" customWidth="1"/>
    <col min="5121" max="5372" width="9" style="6"/>
    <col min="5373" max="5373" width="14" style="6" customWidth="1"/>
    <col min="5374" max="5375" width="15.875" style="6" customWidth="1"/>
    <col min="5376" max="5376" width="23.75" style="6" customWidth="1"/>
    <col min="5377" max="5628" width="9" style="6"/>
    <col min="5629" max="5629" width="14" style="6" customWidth="1"/>
    <col min="5630" max="5631" width="15.875" style="6" customWidth="1"/>
    <col min="5632" max="5632" width="23.75" style="6" customWidth="1"/>
    <col min="5633" max="5884" width="9" style="6"/>
    <col min="5885" max="5885" width="14" style="6" customWidth="1"/>
    <col min="5886" max="5887" width="15.875" style="6" customWidth="1"/>
    <col min="5888" max="5888" width="23.75" style="6" customWidth="1"/>
    <col min="5889" max="6140" width="9" style="6"/>
    <col min="6141" max="6141" width="14" style="6" customWidth="1"/>
    <col min="6142" max="6143" width="15.875" style="6" customWidth="1"/>
    <col min="6144" max="6144" width="23.75" style="6" customWidth="1"/>
    <col min="6145" max="6396" width="9" style="6"/>
    <col min="6397" max="6397" width="14" style="6" customWidth="1"/>
    <col min="6398" max="6399" width="15.875" style="6" customWidth="1"/>
    <col min="6400" max="6400" width="23.75" style="6" customWidth="1"/>
    <col min="6401" max="6652" width="9" style="6"/>
    <col min="6653" max="6653" width="14" style="6" customWidth="1"/>
    <col min="6654" max="6655" width="15.875" style="6" customWidth="1"/>
    <col min="6656" max="6656" width="23.75" style="6" customWidth="1"/>
    <col min="6657" max="6908" width="9" style="6"/>
    <col min="6909" max="6909" width="14" style="6" customWidth="1"/>
    <col min="6910" max="6911" width="15.875" style="6" customWidth="1"/>
    <col min="6912" max="6912" width="23.75" style="6" customWidth="1"/>
    <col min="6913" max="7164" width="9" style="6"/>
    <col min="7165" max="7165" width="14" style="6" customWidth="1"/>
    <col min="7166" max="7167" width="15.875" style="6" customWidth="1"/>
    <col min="7168" max="7168" width="23.75" style="6" customWidth="1"/>
    <col min="7169" max="7420" width="9" style="6"/>
    <col min="7421" max="7421" width="14" style="6" customWidth="1"/>
    <col min="7422" max="7423" width="15.875" style="6" customWidth="1"/>
    <col min="7424" max="7424" width="23.75" style="6" customWidth="1"/>
    <col min="7425" max="7676" width="9" style="6"/>
    <col min="7677" max="7677" width="14" style="6" customWidth="1"/>
    <col min="7678" max="7679" width="15.875" style="6" customWidth="1"/>
    <col min="7680" max="7680" width="23.75" style="6" customWidth="1"/>
    <col min="7681" max="7932" width="9" style="6"/>
    <col min="7933" max="7933" width="14" style="6" customWidth="1"/>
    <col min="7934" max="7935" width="15.875" style="6" customWidth="1"/>
    <col min="7936" max="7936" width="23.75" style="6" customWidth="1"/>
    <col min="7937" max="8188" width="9" style="6"/>
    <col min="8189" max="8189" width="14" style="6" customWidth="1"/>
    <col min="8190" max="8191" width="15.875" style="6" customWidth="1"/>
    <col min="8192" max="8192" width="23.75" style="6" customWidth="1"/>
    <col min="8193" max="8444" width="9" style="6"/>
    <col min="8445" max="8445" width="14" style="6" customWidth="1"/>
    <col min="8446" max="8447" width="15.875" style="6" customWidth="1"/>
    <col min="8448" max="8448" width="23.75" style="6" customWidth="1"/>
    <col min="8449" max="8700" width="9" style="6"/>
    <col min="8701" max="8701" width="14" style="6" customWidth="1"/>
    <col min="8702" max="8703" width="15.875" style="6" customWidth="1"/>
    <col min="8704" max="8704" width="23.75" style="6" customWidth="1"/>
    <col min="8705" max="8956" width="9" style="6"/>
    <col min="8957" max="8957" width="14" style="6" customWidth="1"/>
    <col min="8958" max="8959" width="15.875" style="6" customWidth="1"/>
    <col min="8960" max="8960" width="23.75" style="6" customWidth="1"/>
    <col min="8961" max="9212" width="9" style="6"/>
    <col min="9213" max="9213" width="14" style="6" customWidth="1"/>
    <col min="9214" max="9215" width="15.875" style="6" customWidth="1"/>
    <col min="9216" max="9216" width="23.75" style="6" customWidth="1"/>
    <col min="9217" max="9468" width="9" style="6"/>
    <col min="9469" max="9469" width="14" style="6" customWidth="1"/>
    <col min="9470" max="9471" width="15.875" style="6" customWidth="1"/>
    <col min="9472" max="9472" width="23.75" style="6" customWidth="1"/>
    <col min="9473" max="9724" width="9" style="6"/>
    <col min="9725" max="9725" width="14" style="6" customWidth="1"/>
    <col min="9726" max="9727" width="15.875" style="6" customWidth="1"/>
    <col min="9728" max="9728" width="23.75" style="6" customWidth="1"/>
    <col min="9729" max="9980" width="9" style="6"/>
    <col min="9981" max="9981" width="14" style="6" customWidth="1"/>
    <col min="9982" max="9983" width="15.875" style="6" customWidth="1"/>
    <col min="9984" max="9984" width="23.75" style="6" customWidth="1"/>
    <col min="9985" max="10236" width="9" style="6"/>
    <col min="10237" max="10237" width="14" style="6" customWidth="1"/>
    <col min="10238" max="10239" width="15.875" style="6" customWidth="1"/>
    <col min="10240" max="10240" width="23.75" style="6" customWidth="1"/>
    <col min="10241" max="10492" width="9" style="6"/>
    <col min="10493" max="10493" width="14" style="6" customWidth="1"/>
    <col min="10494" max="10495" width="15.875" style="6" customWidth="1"/>
    <col min="10496" max="10496" width="23.75" style="6" customWidth="1"/>
    <col min="10497" max="10748" width="9" style="6"/>
    <col min="10749" max="10749" width="14" style="6" customWidth="1"/>
    <col min="10750" max="10751" width="15.875" style="6" customWidth="1"/>
    <col min="10752" max="10752" width="23.75" style="6" customWidth="1"/>
    <col min="10753" max="11004" width="9" style="6"/>
    <col min="11005" max="11005" width="14" style="6" customWidth="1"/>
    <col min="11006" max="11007" width="15.875" style="6" customWidth="1"/>
    <col min="11008" max="11008" width="23.75" style="6" customWidth="1"/>
    <col min="11009" max="11260" width="9" style="6"/>
    <col min="11261" max="11261" width="14" style="6" customWidth="1"/>
    <col min="11262" max="11263" width="15.875" style="6" customWidth="1"/>
    <col min="11264" max="11264" width="23.75" style="6" customWidth="1"/>
    <col min="11265" max="11516" width="9" style="6"/>
    <col min="11517" max="11517" width="14" style="6" customWidth="1"/>
    <col min="11518" max="11519" width="15.875" style="6" customWidth="1"/>
    <col min="11520" max="11520" width="23.75" style="6" customWidth="1"/>
    <col min="11521" max="11772" width="9" style="6"/>
    <col min="11773" max="11773" width="14" style="6" customWidth="1"/>
    <col min="11774" max="11775" width="15.875" style="6" customWidth="1"/>
    <col min="11776" max="11776" width="23.75" style="6" customWidth="1"/>
    <col min="11777" max="12028" width="9" style="6"/>
    <col min="12029" max="12029" width="14" style="6" customWidth="1"/>
    <col min="12030" max="12031" width="15.875" style="6" customWidth="1"/>
    <col min="12032" max="12032" width="23.75" style="6" customWidth="1"/>
    <col min="12033" max="12284" width="9" style="6"/>
    <col min="12285" max="12285" width="14" style="6" customWidth="1"/>
    <col min="12286" max="12287" width="15.875" style="6" customWidth="1"/>
    <col min="12288" max="12288" width="23.75" style="6" customWidth="1"/>
    <col min="12289" max="12540" width="9" style="6"/>
    <col min="12541" max="12541" width="14" style="6" customWidth="1"/>
    <col min="12542" max="12543" width="15.875" style="6" customWidth="1"/>
    <col min="12544" max="12544" width="23.75" style="6" customWidth="1"/>
    <col min="12545" max="12796" width="9" style="6"/>
    <col min="12797" max="12797" width="14" style="6" customWidth="1"/>
    <col min="12798" max="12799" width="15.875" style="6" customWidth="1"/>
    <col min="12800" max="12800" width="23.75" style="6" customWidth="1"/>
    <col min="12801" max="13052" width="9" style="6"/>
    <col min="13053" max="13053" width="14" style="6" customWidth="1"/>
    <col min="13054" max="13055" width="15.875" style="6" customWidth="1"/>
    <col min="13056" max="13056" width="23.75" style="6" customWidth="1"/>
    <col min="13057" max="13308" width="9" style="6"/>
    <col min="13309" max="13309" width="14" style="6" customWidth="1"/>
    <col min="13310" max="13311" width="15.875" style="6" customWidth="1"/>
    <col min="13312" max="13312" width="23.75" style="6" customWidth="1"/>
    <col min="13313" max="13564" width="9" style="6"/>
    <col min="13565" max="13565" width="14" style="6" customWidth="1"/>
    <col min="13566" max="13567" width="15.875" style="6" customWidth="1"/>
    <col min="13568" max="13568" width="23.75" style="6" customWidth="1"/>
    <col min="13569" max="13820" width="9" style="6"/>
    <col min="13821" max="13821" width="14" style="6" customWidth="1"/>
    <col min="13822" max="13823" width="15.875" style="6" customWidth="1"/>
    <col min="13824" max="13824" width="23.75" style="6" customWidth="1"/>
    <col min="13825" max="14076" width="9" style="6"/>
    <col min="14077" max="14077" width="14" style="6" customWidth="1"/>
    <col min="14078" max="14079" width="15.875" style="6" customWidth="1"/>
    <col min="14080" max="14080" width="23.75" style="6" customWidth="1"/>
    <col min="14081" max="14332" width="9" style="6"/>
    <col min="14333" max="14333" width="14" style="6" customWidth="1"/>
    <col min="14334" max="14335" width="15.875" style="6" customWidth="1"/>
    <col min="14336" max="14336" width="23.75" style="6" customWidth="1"/>
    <col min="14337" max="14588" width="9" style="6"/>
    <col min="14589" max="14589" width="14" style="6" customWidth="1"/>
    <col min="14590" max="14591" width="15.875" style="6" customWidth="1"/>
    <col min="14592" max="14592" width="23.75" style="6" customWidth="1"/>
    <col min="14593" max="14844" width="9" style="6"/>
    <col min="14845" max="14845" width="14" style="6" customWidth="1"/>
    <col min="14846" max="14847" width="15.875" style="6" customWidth="1"/>
    <col min="14848" max="14848" width="23.75" style="6" customWidth="1"/>
    <col min="14849" max="15100" width="9" style="6"/>
    <col min="15101" max="15101" width="14" style="6" customWidth="1"/>
    <col min="15102" max="15103" width="15.875" style="6" customWidth="1"/>
    <col min="15104" max="15104" width="23.75" style="6" customWidth="1"/>
    <col min="15105" max="15356" width="9" style="6"/>
    <col min="15357" max="15357" width="14" style="6" customWidth="1"/>
    <col min="15358" max="15359" width="15.875" style="6" customWidth="1"/>
    <col min="15360" max="15360" width="23.75" style="6" customWidth="1"/>
    <col min="15361" max="15612" width="9" style="6"/>
    <col min="15613" max="15613" width="14" style="6" customWidth="1"/>
    <col min="15614" max="15615" width="15.875" style="6" customWidth="1"/>
    <col min="15616" max="15616" width="23.75" style="6" customWidth="1"/>
    <col min="15617" max="15868" width="9" style="6"/>
    <col min="15869" max="15869" width="14" style="6" customWidth="1"/>
    <col min="15870" max="15871" width="15.875" style="6" customWidth="1"/>
    <col min="15872" max="15872" width="23.75" style="6" customWidth="1"/>
    <col min="15873" max="16124" width="9" style="6"/>
    <col min="16125" max="16125" width="14" style="6" customWidth="1"/>
    <col min="16126" max="16127" width="15.875" style="6" customWidth="1"/>
    <col min="16128" max="16128" width="23.75" style="6" customWidth="1"/>
    <col min="16129" max="16384" width="9" style="6"/>
  </cols>
  <sheetData>
    <row r="1" spans="1:4" ht="21.75" customHeight="1">
      <c r="A1" s="20" t="s">
        <v>503</v>
      </c>
      <c r="B1" s="20"/>
    </row>
    <row r="2" spans="1:4" ht="39" customHeight="1">
      <c r="A2" s="123" t="s">
        <v>516</v>
      </c>
      <c r="B2" s="123"/>
      <c r="C2" s="124"/>
      <c r="D2" s="124"/>
    </row>
    <row r="3" spans="1:4" ht="18.75" customHeight="1">
      <c r="A3" s="40"/>
      <c r="B3" s="40"/>
      <c r="C3" s="40"/>
      <c r="D3" s="1" t="s">
        <v>0</v>
      </c>
    </row>
    <row r="4" spans="1:4" ht="45" customHeight="1">
      <c r="A4" s="21" t="s">
        <v>1</v>
      </c>
      <c r="B4" s="21" t="s">
        <v>15</v>
      </c>
      <c r="C4" s="21" t="s">
        <v>2</v>
      </c>
      <c r="D4" s="31" t="s">
        <v>13</v>
      </c>
    </row>
    <row r="5" spans="1:4" ht="48" customHeight="1">
      <c r="A5" s="7" t="s">
        <v>31</v>
      </c>
      <c r="B5" s="7" t="s">
        <v>29</v>
      </c>
      <c r="C5" s="7" t="s">
        <v>30</v>
      </c>
      <c r="D5" s="7">
        <v>2900</v>
      </c>
    </row>
  </sheetData>
  <mergeCells count="1">
    <mergeCell ref="A2:D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5"/>
  <sheetViews>
    <sheetView workbookViewId="0">
      <selection activeCell="B7" sqref="B7"/>
    </sheetView>
  </sheetViews>
  <sheetFormatPr defaultColWidth="9" defaultRowHeight="13.5"/>
  <cols>
    <col min="1" max="1" width="23.125" style="25" customWidth="1"/>
    <col min="2" max="2" width="34.75" style="26" customWidth="1"/>
    <col min="3" max="3" width="26.25" style="27" customWidth="1"/>
    <col min="4" max="16384" width="9" style="25"/>
  </cols>
  <sheetData>
    <row r="1" spans="1:7" ht="22.5" customHeight="1">
      <c r="A1" s="24" t="s">
        <v>504</v>
      </c>
    </row>
    <row r="2" spans="1:7" ht="40.5" customHeight="1">
      <c r="A2" s="117" t="s">
        <v>518</v>
      </c>
      <c r="B2" s="118"/>
      <c r="C2" s="117"/>
    </row>
    <row r="3" spans="1:7" ht="20.100000000000001" customHeight="1">
      <c r="A3" s="28"/>
      <c r="B3" s="29"/>
      <c r="C3" s="30" t="s">
        <v>0</v>
      </c>
    </row>
    <row r="4" spans="1:7" ht="18.75" customHeight="1">
      <c r="A4" s="41" t="s">
        <v>1</v>
      </c>
      <c r="B4" s="41" t="s">
        <v>2</v>
      </c>
      <c r="C4" s="42" t="s">
        <v>13</v>
      </c>
    </row>
    <row r="5" spans="1:7" ht="18.75" customHeight="1">
      <c r="A5" s="129" t="s">
        <v>14</v>
      </c>
      <c r="B5" s="129"/>
      <c r="C5" s="43">
        <f t="shared" ref="C5" si="0">SUBTOTAL(9,C7:C175)</f>
        <v>49440</v>
      </c>
      <c r="G5" s="33"/>
    </row>
    <row r="6" spans="1:7" ht="18.75" customHeight="1">
      <c r="A6" s="125" t="s">
        <v>188</v>
      </c>
      <c r="B6" s="44" t="s">
        <v>189</v>
      </c>
      <c r="C6" s="43">
        <f t="shared" ref="C6" si="1">SUBTOTAL(9,C7:C8)</f>
        <v>124</v>
      </c>
    </row>
    <row r="7" spans="1:7" ht="18.75" customHeight="1">
      <c r="A7" s="125"/>
      <c r="B7" s="45" t="s">
        <v>34</v>
      </c>
      <c r="C7" s="46">
        <v>86</v>
      </c>
    </row>
    <row r="8" spans="1:7" ht="18.75" customHeight="1">
      <c r="A8" s="125"/>
      <c r="B8" s="45" t="s">
        <v>35</v>
      </c>
      <c r="C8" s="46">
        <v>38</v>
      </c>
    </row>
    <row r="9" spans="1:7" ht="18.75" customHeight="1">
      <c r="A9" s="125" t="s">
        <v>190</v>
      </c>
      <c r="B9" s="44" t="s">
        <v>189</v>
      </c>
      <c r="C9" s="43">
        <f t="shared" ref="C9" si="2">SUBTOTAL(9,C10:C13)</f>
        <v>486</v>
      </c>
    </row>
    <row r="10" spans="1:7" ht="18.75" customHeight="1">
      <c r="A10" s="125"/>
      <c r="B10" s="45" t="s">
        <v>36</v>
      </c>
      <c r="C10" s="46">
        <v>48</v>
      </c>
    </row>
    <row r="11" spans="1:7" ht="18.75" customHeight="1">
      <c r="A11" s="125"/>
      <c r="B11" s="45" t="s">
        <v>37</v>
      </c>
      <c r="C11" s="46">
        <v>213</v>
      </c>
    </row>
    <row r="12" spans="1:7" ht="18.75" customHeight="1">
      <c r="A12" s="125"/>
      <c r="B12" s="45" t="s">
        <v>38</v>
      </c>
      <c r="C12" s="46">
        <v>136</v>
      </c>
    </row>
    <row r="13" spans="1:7" ht="18.75" customHeight="1">
      <c r="A13" s="125"/>
      <c r="B13" s="45" t="s">
        <v>39</v>
      </c>
      <c r="C13" s="46">
        <v>89</v>
      </c>
    </row>
    <row r="14" spans="1:7" ht="18.75" customHeight="1">
      <c r="A14" s="126" t="s">
        <v>191</v>
      </c>
      <c r="B14" s="44" t="s">
        <v>189</v>
      </c>
      <c r="C14" s="43">
        <f t="shared" ref="C14" si="3">SUBTOTAL(9,C15:C31)</f>
        <v>1066</v>
      </c>
    </row>
    <row r="15" spans="1:7" ht="18.75" customHeight="1">
      <c r="A15" s="127"/>
      <c r="B15" s="45" t="s">
        <v>40</v>
      </c>
      <c r="C15" s="46">
        <v>68</v>
      </c>
    </row>
    <row r="16" spans="1:7" ht="18.75" customHeight="1">
      <c r="A16" s="127"/>
      <c r="B16" s="45" t="s">
        <v>41</v>
      </c>
      <c r="C16" s="46">
        <v>66</v>
      </c>
    </row>
    <row r="17" spans="1:3" ht="18.75" customHeight="1">
      <c r="A17" s="127"/>
      <c r="B17" s="45" t="s">
        <v>42</v>
      </c>
      <c r="C17" s="46">
        <v>49</v>
      </c>
    </row>
    <row r="18" spans="1:3" ht="18.75" customHeight="1">
      <c r="A18" s="127"/>
      <c r="B18" s="45" t="s">
        <v>43</v>
      </c>
      <c r="C18" s="46">
        <v>34</v>
      </c>
    </row>
    <row r="19" spans="1:3" ht="18.75" customHeight="1">
      <c r="A19" s="127"/>
      <c r="B19" s="45" t="s">
        <v>44</v>
      </c>
      <c r="C19" s="46">
        <v>34</v>
      </c>
    </row>
    <row r="20" spans="1:3" ht="18.75" customHeight="1">
      <c r="A20" s="127"/>
      <c r="B20" s="45" t="s">
        <v>45</v>
      </c>
      <c r="C20" s="46">
        <v>212</v>
      </c>
    </row>
    <row r="21" spans="1:3" ht="18.75" customHeight="1">
      <c r="A21" s="127"/>
      <c r="B21" s="45" t="s">
        <v>46</v>
      </c>
      <c r="C21" s="46">
        <v>78</v>
      </c>
    </row>
    <row r="22" spans="1:3" ht="18.75" customHeight="1">
      <c r="A22" s="127"/>
      <c r="B22" s="45" t="s">
        <v>47</v>
      </c>
      <c r="C22" s="46">
        <v>101</v>
      </c>
    </row>
    <row r="23" spans="1:3" ht="18.75" customHeight="1">
      <c r="A23" s="127"/>
      <c r="B23" s="45" t="s">
        <v>48</v>
      </c>
      <c r="C23" s="46">
        <v>73</v>
      </c>
    </row>
    <row r="24" spans="1:3" ht="18.75" customHeight="1">
      <c r="A24" s="127"/>
      <c r="B24" s="45" t="s">
        <v>49</v>
      </c>
      <c r="C24" s="46">
        <v>35</v>
      </c>
    </row>
    <row r="25" spans="1:3" ht="18.75" customHeight="1">
      <c r="A25" s="127"/>
      <c r="B25" s="45" t="s">
        <v>50</v>
      </c>
      <c r="C25" s="46">
        <v>59</v>
      </c>
    </row>
    <row r="26" spans="1:3" ht="18.75" customHeight="1">
      <c r="A26" s="127"/>
      <c r="B26" s="45" t="s">
        <v>51</v>
      </c>
      <c r="C26" s="46">
        <v>34</v>
      </c>
    </row>
    <row r="27" spans="1:3" ht="18.75" customHeight="1">
      <c r="A27" s="127"/>
      <c r="B27" s="45" t="s">
        <v>52</v>
      </c>
      <c r="C27" s="46">
        <v>30</v>
      </c>
    </row>
    <row r="28" spans="1:3" ht="18.75" customHeight="1">
      <c r="A28" s="127"/>
      <c r="B28" s="45" t="s">
        <v>53</v>
      </c>
      <c r="C28" s="46">
        <v>46</v>
      </c>
    </row>
    <row r="29" spans="1:3" ht="18.75" customHeight="1">
      <c r="A29" s="127"/>
      <c r="B29" s="45" t="s">
        <v>54</v>
      </c>
      <c r="C29" s="46">
        <v>28</v>
      </c>
    </row>
    <row r="30" spans="1:3" ht="18.75" customHeight="1">
      <c r="A30" s="127"/>
      <c r="B30" s="45" t="s">
        <v>55</v>
      </c>
      <c r="C30" s="46">
        <v>73</v>
      </c>
    </row>
    <row r="31" spans="1:3" ht="18.75" customHeight="1">
      <c r="A31" s="128"/>
      <c r="B31" s="45" t="s">
        <v>56</v>
      </c>
      <c r="C31" s="46">
        <v>46</v>
      </c>
    </row>
    <row r="32" spans="1:3" ht="18.75" customHeight="1">
      <c r="A32" s="125" t="s">
        <v>192</v>
      </c>
      <c r="B32" s="44" t="s">
        <v>189</v>
      </c>
      <c r="C32" s="43">
        <f t="shared" ref="C32" si="4">SUBTOTAL(9,C33:C33)</f>
        <v>3004</v>
      </c>
    </row>
    <row r="33" spans="1:3" ht="18.75" customHeight="1">
      <c r="A33" s="125"/>
      <c r="B33" s="45" t="s">
        <v>57</v>
      </c>
      <c r="C33" s="46">
        <v>3004</v>
      </c>
    </row>
    <row r="34" spans="1:3" ht="18.75" customHeight="1">
      <c r="A34" s="125" t="s">
        <v>193</v>
      </c>
      <c r="B34" s="44" t="s">
        <v>189</v>
      </c>
      <c r="C34" s="43">
        <f t="shared" ref="C34" si="5">SUBTOTAL(9,C35:C37)</f>
        <v>378</v>
      </c>
    </row>
    <row r="35" spans="1:3" ht="18.75" customHeight="1">
      <c r="A35" s="125"/>
      <c r="B35" s="45" t="s">
        <v>58</v>
      </c>
      <c r="C35" s="46">
        <v>115</v>
      </c>
    </row>
    <row r="36" spans="1:3" ht="18.75" customHeight="1">
      <c r="A36" s="125"/>
      <c r="B36" s="45" t="s">
        <v>59</v>
      </c>
      <c r="C36" s="46">
        <v>186</v>
      </c>
    </row>
    <row r="37" spans="1:3" ht="18.75" customHeight="1">
      <c r="A37" s="125"/>
      <c r="B37" s="45" t="s">
        <v>60</v>
      </c>
      <c r="C37" s="46">
        <v>77</v>
      </c>
    </row>
    <row r="38" spans="1:3" ht="18.75" customHeight="1">
      <c r="A38" s="125" t="s">
        <v>194</v>
      </c>
      <c r="B38" s="44" t="s">
        <v>189</v>
      </c>
      <c r="C38" s="43">
        <f t="shared" ref="C38" si="6">SUBTOTAL(9,C39:C46)</f>
        <v>17054</v>
      </c>
    </row>
    <row r="39" spans="1:3" ht="18.75" customHeight="1">
      <c r="A39" s="125"/>
      <c r="B39" s="45" t="s">
        <v>61</v>
      </c>
      <c r="C39" s="46">
        <v>12715</v>
      </c>
    </row>
    <row r="40" spans="1:3" ht="18.75" customHeight="1">
      <c r="A40" s="125"/>
      <c r="B40" s="45" t="s">
        <v>62</v>
      </c>
      <c r="C40" s="46">
        <v>1448</v>
      </c>
    </row>
    <row r="41" spans="1:3" ht="18.75" customHeight="1">
      <c r="A41" s="125"/>
      <c r="B41" s="45" t="s">
        <v>63</v>
      </c>
      <c r="C41" s="46">
        <v>1976</v>
      </c>
    </row>
    <row r="42" spans="1:3" ht="18.75" customHeight="1">
      <c r="A42" s="125"/>
      <c r="B42" s="45" t="s">
        <v>64</v>
      </c>
      <c r="C42" s="46">
        <v>403</v>
      </c>
    </row>
    <row r="43" spans="1:3" ht="18.75" customHeight="1">
      <c r="A43" s="125"/>
      <c r="B43" s="45" t="s">
        <v>65</v>
      </c>
      <c r="C43" s="46">
        <v>369</v>
      </c>
    </row>
    <row r="44" spans="1:3" ht="18.75" customHeight="1">
      <c r="A44" s="125"/>
      <c r="B44" s="45" t="s">
        <v>66</v>
      </c>
      <c r="C44" s="46">
        <v>38</v>
      </c>
    </row>
    <row r="45" spans="1:3" ht="18.75" customHeight="1">
      <c r="A45" s="125"/>
      <c r="B45" s="45" t="s">
        <v>67</v>
      </c>
      <c r="C45" s="46">
        <v>20</v>
      </c>
    </row>
    <row r="46" spans="1:3" ht="18.75" customHeight="1">
      <c r="A46" s="125"/>
      <c r="B46" s="45" t="s">
        <v>68</v>
      </c>
      <c r="C46" s="46">
        <v>85</v>
      </c>
    </row>
    <row r="47" spans="1:3" ht="18.75" customHeight="1">
      <c r="A47" s="125" t="s">
        <v>195</v>
      </c>
      <c r="B47" s="44" t="s">
        <v>189</v>
      </c>
      <c r="C47" s="43">
        <f t="shared" ref="C47" si="7">SUBTOTAL(9,C48:C56)</f>
        <v>4340</v>
      </c>
    </row>
    <row r="48" spans="1:3" ht="18.75" customHeight="1">
      <c r="A48" s="125"/>
      <c r="B48" s="45" t="s">
        <v>69</v>
      </c>
      <c r="C48" s="46">
        <v>204</v>
      </c>
    </row>
    <row r="49" spans="1:3" ht="18.75" customHeight="1">
      <c r="A49" s="125"/>
      <c r="B49" s="45" t="s">
        <v>70</v>
      </c>
      <c r="C49" s="46">
        <v>3568</v>
      </c>
    </row>
    <row r="50" spans="1:3" ht="18.75" customHeight="1">
      <c r="A50" s="125"/>
      <c r="B50" s="45" t="s">
        <v>71</v>
      </c>
      <c r="C50" s="46">
        <v>179</v>
      </c>
    </row>
    <row r="51" spans="1:3" ht="18.75" customHeight="1">
      <c r="A51" s="125"/>
      <c r="B51" s="45" t="s">
        <v>72</v>
      </c>
      <c r="C51" s="46">
        <v>34</v>
      </c>
    </row>
    <row r="52" spans="1:3" ht="18.75" customHeight="1">
      <c r="A52" s="125"/>
      <c r="B52" s="45" t="s">
        <v>73</v>
      </c>
      <c r="C52" s="46">
        <v>173</v>
      </c>
    </row>
    <row r="53" spans="1:3" ht="18.75" customHeight="1">
      <c r="A53" s="125"/>
      <c r="B53" s="45" t="s">
        <v>74</v>
      </c>
      <c r="C53" s="46">
        <v>80</v>
      </c>
    </row>
    <row r="54" spans="1:3" ht="18.75" customHeight="1">
      <c r="A54" s="125"/>
      <c r="B54" s="45" t="s">
        <v>75</v>
      </c>
      <c r="C54" s="46">
        <v>21</v>
      </c>
    </row>
    <row r="55" spans="1:3" ht="18.75" customHeight="1">
      <c r="A55" s="125"/>
      <c r="B55" s="45" t="s">
        <v>76</v>
      </c>
      <c r="C55" s="46">
        <v>50</v>
      </c>
    </row>
    <row r="56" spans="1:3" ht="18.75" customHeight="1">
      <c r="A56" s="125"/>
      <c r="B56" s="45" t="s">
        <v>77</v>
      </c>
      <c r="C56" s="46">
        <v>31</v>
      </c>
    </row>
    <row r="57" spans="1:3" ht="18.75" customHeight="1">
      <c r="A57" s="125" t="s">
        <v>196</v>
      </c>
      <c r="B57" s="44" t="s">
        <v>189</v>
      </c>
      <c r="C57" s="43">
        <f t="shared" ref="C57" si="8">SUBTOTAL(9,C58:C83)</f>
        <v>1109</v>
      </c>
    </row>
    <row r="58" spans="1:3" ht="18.75" customHeight="1">
      <c r="A58" s="125"/>
      <c r="B58" s="45" t="s">
        <v>78</v>
      </c>
      <c r="C58" s="46">
        <v>16</v>
      </c>
    </row>
    <row r="59" spans="1:3" ht="18.75" customHeight="1">
      <c r="A59" s="125"/>
      <c r="B59" s="45" t="s">
        <v>79</v>
      </c>
      <c r="C59" s="46">
        <v>48</v>
      </c>
    </row>
    <row r="60" spans="1:3" ht="18.75" customHeight="1">
      <c r="A60" s="125"/>
      <c r="B60" s="45" t="s">
        <v>76</v>
      </c>
      <c r="C60" s="46">
        <v>29</v>
      </c>
    </row>
    <row r="61" spans="1:3" ht="18.75" customHeight="1">
      <c r="A61" s="125"/>
      <c r="B61" s="45" t="s">
        <v>80</v>
      </c>
      <c r="C61" s="46">
        <v>47</v>
      </c>
    </row>
    <row r="62" spans="1:3" ht="18.75" customHeight="1">
      <c r="A62" s="125"/>
      <c r="B62" s="45" t="s">
        <v>81</v>
      </c>
      <c r="C62" s="46">
        <v>143</v>
      </c>
    </row>
    <row r="63" spans="1:3" ht="18.75" customHeight="1">
      <c r="A63" s="125"/>
      <c r="B63" s="45" t="s">
        <v>82</v>
      </c>
      <c r="C63" s="46">
        <v>134</v>
      </c>
    </row>
    <row r="64" spans="1:3" ht="18.75" customHeight="1">
      <c r="A64" s="125"/>
      <c r="B64" s="45" t="s">
        <v>83</v>
      </c>
      <c r="C64" s="46">
        <v>22</v>
      </c>
    </row>
    <row r="65" spans="1:3" ht="18.75" customHeight="1">
      <c r="A65" s="125"/>
      <c r="B65" s="45" t="s">
        <v>84</v>
      </c>
      <c r="C65" s="46">
        <v>42</v>
      </c>
    </row>
    <row r="66" spans="1:3" ht="18.75" customHeight="1">
      <c r="A66" s="125"/>
      <c r="B66" s="45" t="s">
        <v>85</v>
      </c>
      <c r="C66" s="46">
        <v>56</v>
      </c>
    </row>
    <row r="67" spans="1:3" ht="18.75" customHeight="1">
      <c r="A67" s="125"/>
      <c r="B67" s="45" t="s">
        <v>86</v>
      </c>
      <c r="C67" s="46">
        <v>30</v>
      </c>
    </row>
    <row r="68" spans="1:3" ht="18.75" customHeight="1">
      <c r="A68" s="125"/>
      <c r="B68" s="45" t="s">
        <v>87</v>
      </c>
      <c r="C68" s="46">
        <v>42</v>
      </c>
    </row>
    <row r="69" spans="1:3" ht="18.75" customHeight="1">
      <c r="A69" s="125"/>
      <c r="B69" s="45" t="s">
        <v>88</v>
      </c>
      <c r="C69" s="46">
        <v>42</v>
      </c>
    </row>
    <row r="70" spans="1:3" ht="18.75" customHeight="1">
      <c r="A70" s="125"/>
      <c r="B70" s="45" t="s">
        <v>89</v>
      </c>
      <c r="C70" s="46">
        <v>42</v>
      </c>
    </row>
    <row r="71" spans="1:3" ht="18.75" customHeight="1">
      <c r="A71" s="125"/>
      <c r="B71" s="45" t="s">
        <v>90</v>
      </c>
      <c r="C71" s="46">
        <v>53</v>
      </c>
    </row>
    <row r="72" spans="1:3" ht="18.75" customHeight="1">
      <c r="A72" s="125"/>
      <c r="B72" s="45" t="s">
        <v>91</v>
      </c>
      <c r="C72" s="46">
        <v>26</v>
      </c>
    </row>
    <row r="73" spans="1:3" ht="18.75" customHeight="1">
      <c r="A73" s="125"/>
      <c r="B73" s="45" t="s">
        <v>92</v>
      </c>
      <c r="C73" s="46">
        <v>16</v>
      </c>
    </row>
    <row r="74" spans="1:3" ht="18.75" customHeight="1">
      <c r="A74" s="125"/>
      <c r="B74" s="45" t="s">
        <v>93</v>
      </c>
      <c r="C74" s="46">
        <v>29</v>
      </c>
    </row>
    <row r="75" spans="1:3" ht="18.75" customHeight="1">
      <c r="A75" s="125"/>
      <c r="B75" s="45" t="s">
        <v>94</v>
      </c>
      <c r="C75" s="46">
        <v>30</v>
      </c>
    </row>
    <row r="76" spans="1:3" ht="18.75" customHeight="1">
      <c r="A76" s="125"/>
      <c r="B76" s="45" t="s">
        <v>95</v>
      </c>
      <c r="C76" s="46">
        <v>32</v>
      </c>
    </row>
    <row r="77" spans="1:3" ht="18.75" customHeight="1">
      <c r="A77" s="125"/>
      <c r="B77" s="45" t="s">
        <v>96</v>
      </c>
      <c r="C77" s="46">
        <v>8</v>
      </c>
    </row>
    <row r="78" spans="1:3" ht="18.75" customHeight="1">
      <c r="A78" s="125"/>
      <c r="B78" s="45" t="s">
        <v>97</v>
      </c>
      <c r="C78" s="46">
        <v>13</v>
      </c>
    </row>
    <row r="79" spans="1:3" ht="18.75" customHeight="1">
      <c r="A79" s="125"/>
      <c r="B79" s="45" t="s">
        <v>98</v>
      </c>
      <c r="C79" s="46">
        <v>43</v>
      </c>
    </row>
    <row r="80" spans="1:3" ht="18.75" customHeight="1">
      <c r="A80" s="125"/>
      <c r="B80" s="45" t="s">
        <v>99</v>
      </c>
      <c r="C80" s="46">
        <v>23</v>
      </c>
    </row>
    <row r="81" spans="1:3" ht="18.75" customHeight="1">
      <c r="A81" s="125"/>
      <c r="B81" s="45" t="s">
        <v>100</v>
      </c>
      <c r="C81" s="46">
        <v>17</v>
      </c>
    </row>
    <row r="82" spans="1:3" ht="18.75" customHeight="1">
      <c r="A82" s="125"/>
      <c r="B82" s="45" t="s">
        <v>101</v>
      </c>
      <c r="C82" s="46">
        <v>31</v>
      </c>
    </row>
    <row r="83" spans="1:3" ht="18.75" customHeight="1">
      <c r="A83" s="125"/>
      <c r="B83" s="45" t="s">
        <v>102</v>
      </c>
      <c r="C83" s="46">
        <v>95</v>
      </c>
    </row>
    <row r="84" spans="1:3" ht="18.75" customHeight="1">
      <c r="A84" s="125" t="s">
        <v>5</v>
      </c>
      <c r="B84" s="44" t="s">
        <v>189</v>
      </c>
      <c r="C84" s="43">
        <f t="shared" ref="C84" si="9">SUBTOTAL(9,C85:C125)</f>
        <v>10602</v>
      </c>
    </row>
    <row r="85" spans="1:3" ht="18.75" customHeight="1">
      <c r="A85" s="125"/>
      <c r="B85" s="45" t="s">
        <v>103</v>
      </c>
      <c r="C85" s="46">
        <v>118</v>
      </c>
    </row>
    <row r="86" spans="1:3" ht="18.75" customHeight="1">
      <c r="A86" s="125"/>
      <c r="B86" s="45" t="s">
        <v>104</v>
      </c>
      <c r="C86" s="46">
        <v>710</v>
      </c>
    </row>
    <row r="87" spans="1:3" ht="18.75" customHeight="1">
      <c r="A87" s="125"/>
      <c r="B87" s="45" t="s">
        <v>105</v>
      </c>
      <c r="C87" s="46">
        <v>248</v>
      </c>
    </row>
    <row r="88" spans="1:3" ht="18.75" customHeight="1">
      <c r="A88" s="125"/>
      <c r="B88" s="45" t="s">
        <v>106</v>
      </c>
      <c r="C88" s="46">
        <v>20</v>
      </c>
    </row>
    <row r="89" spans="1:3" ht="18.75" customHeight="1">
      <c r="A89" s="125"/>
      <c r="B89" s="45" t="s">
        <v>107</v>
      </c>
      <c r="C89" s="46">
        <v>1899</v>
      </c>
    </row>
    <row r="90" spans="1:3" ht="18.75" customHeight="1">
      <c r="A90" s="125"/>
      <c r="B90" s="45" t="s">
        <v>108</v>
      </c>
      <c r="C90" s="46">
        <v>2130</v>
      </c>
    </row>
    <row r="91" spans="1:3" ht="18.75" customHeight="1">
      <c r="A91" s="125"/>
      <c r="B91" s="45" t="s">
        <v>109</v>
      </c>
      <c r="C91" s="46">
        <v>440</v>
      </c>
    </row>
    <row r="92" spans="1:3" ht="18.75" customHeight="1">
      <c r="A92" s="125"/>
      <c r="B92" s="45" t="s">
        <v>110</v>
      </c>
      <c r="C92" s="46">
        <v>24</v>
      </c>
    </row>
    <row r="93" spans="1:3" ht="18.75" customHeight="1">
      <c r="A93" s="125"/>
      <c r="B93" s="45" t="s">
        <v>111</v>
      </c>
      <c r="C93" s="46">
        <v>420</v>
      </c>
    </row>
    <row r="94" spans="1:3" ht="18.75" customHeight="1">
      <c r="A94" s="125"/>
      <c r="B94" s="45" t="s">
        <v>112</v>
      </c>
      <c r="C94" s="46">
        <v>69</v>
      </c>
    </row>
    <row r="95" spans="1:3" ht="18.75" customHeight="1">
      <c r="A95" s="125"/>
      <c r="B95" s="45" t="s">
        <v>113</v>
      </c>
      <c r="C95" s="46">
        <v>21</v>
      </c>
    </row>
    <row r="96" spans="1:3" ht="18.75" customHeight="1">
      <c r="A96" s="125"/>
      <c r="B96" s="45" t="s">
        <v>114</v>
      </c>
      <c r="C96" s="46">
        <v>16</v>
      </c>
    </row>
    <row r="97" spans="1:3" ht="18.75" customHeight="1">
      <c r="A97" s="125"/>
      <c r="B97" s="45" t="s">
        <v>115</v>
      </c>
      <c r="C97" s="46">
        <v>23</v>
      </c>
    </row>
    <row r="98" spans="1:3" ht="18.75" customHeight="1">
      <c r="A98" s="125"/>
      <c r="B98" s="45" t="s">
        <v>116</v>
      </c>
      <c r="C98" s="46">
        <v>617</v>
      </c>
    </row>
    <row r="99" spans="1:3" ht="18.75" customHeight="1">
      <c r="A99" s="125"/>
      <c r="B99" s="45" t="s">
        <v>117</v>
      </c>
      <c r="C99" s="46">
        <v>43</v>
      </c>
    </row>
    <row r="100" spans="1:3" ht="18.75" customHeight="1">
      <c r="A100" s="125"/>
      <c r="B100" s="45" t="s">
        <v>118</v>
      </c>
      <c r="C100" s="46">
        <v>40</v>
      </c>
    </row>
    <row r="101" spans="1:3" ht="18.75" customHeight="1">
      <c r="A101" s="125"/>
      <c r="B101" s="45" t="s">
        <v>119</v>
      </c>
      <c r="C101" s="46">
        <v>51</v>
      </c>
    </row>
    <row r="102" spans="1:3" ht="18.75" customHeight="1">
      <c r="A102" s="125"/>
      <c r="B102" s="45" t="s">
        <v>120</v>
      </c>
      <c r="C102" s="46">
        <v>68</v>
      </c>
    </row>
    <row r="103" spans="1:3" ht="18.75" customHeight="1">
      <c r="A103" s="125"/>
      <c r="B103" s="45" t="s">
        <v>121</v>
      </c>
      <c r="C103" s="46">
        <v>66</v>
      </c>
    </row>
    <row r="104" spans="1:3" ht="18.75" customHeight="1">
      <c r="A104" s="125"/>
      <c r="B104" s="45" t="s">
        <v>122</v>
      </c>
      <c r="C104" s="46">
        <v>328</v>
      </c>
    </row>
    <row r="105" spans="1:3" ht="18.75" customHeight="1">
      <c r="A105" s="125"/>
      <c r="B105" s="45" t="s">
        <v>123</v>
      </c>
      <c r="C105" s="46">
        <v>32</v>
      </c>
    </row>
    <row r="106" spans="1:3" ht="18.75" customHeight="1">
      <c r="A106" s="125"/>
      <c r="B106" s="45" t="s">
        <v>124</v>
      </c>
      <c r="C106" s="46">
        <v>28</v>
      </c>
    </row>
    <row r="107" spans="1:3" ht="18.75" customHeight="1">
      <c r="A107" s="125"/>
      <c r="B107" s="45" t="s">
        <v>125</v>
      </c>
      <c r="C107" s="46">
        <v>46</v>
      </c>
    </row>
    <row r="108" spans="1:3" ht="18.75" customHeight="1">
      <c r="A108" s="125"/>
      <c r="B108" s="45" t="s">
        <v>126</v>
      </c>
      <c r="C108" s="46">
        <v>30</v>
      </c>
    </row>
    <row r="109" spans="1:3" ht="18.75" customHeight="1">
      <c r="A109" s="125"/>
      <c r="B109" s="45" t="s">
        <v>127</v>
      </c>
      <c r="C109" s="46">
        <v>17</v>
      </c>
    </row>
    <row r="110" spans="1:3" ht="18.75" customHeight="1">
      <c r="A110" s="125"/>
      <c r="B110" s="45" t="s">
        <v>128</v>
      </c>
      <c r="C110" s="46">
        <v>23</v>
      </c>
    </row>
    <row r="111" spans="1:3" ht="18.75" customHeight="1">
      <c r="A111" s="125"/>
      <c r="B111" s="45" t="s">
        <v>129</v>
      </c>
      <c r="C111" s="46">
        <v>61</v>
      </c>
    </row>
    <row r="112" spans="1:3" ht="18.75" customHeight="1">
      <c r="A112" s="125"/>
      <c r="B112" s="45" t="s">
        <v>130</v>
      </c>
      <c r="C112" s="46">
        <v>1726</v>
      </c>
    </row>
    <row r="113" spans="1:3" ht="18.75" customHeight="1">
      <c r="A113" s="125"/>
      <c r="B113" s="45" t="s">
        <v>128</v>
      </c>
      <c r="C113" s="46">
        <v>23</v>
      </c>
    </row>
    <row r="114" spans="1:3" ht="18.75" customHeight="1">
      <c r="A114" s="125"/>
      <c r="B114" s="45" t="s">
        <v>131</v>
      </c>
      <c r="C114" s="46">
        <v>20</v>
      </c>
    </row>
    <row r="115" spans="1:3" ht="18.75" customHeight="1">
      <c r="A115" s="125"/>
      <c r="B115" s="45" t="s">
        <v>132</v>
      </c>
      <c r="C115" s="46">
        <v>83</v>
      </c>
    </row>
    <row r="116" spans="1:3" ht="18.75" customHeight="1">
      <c r="A116" s="125"/>
      <c r="B116" s="45" t="s">
        <v>133</v>
      </c>
      <c r="C116" s="46">
        <v>151</v>
      </c>
    </row>
    <row r="117" spans="1:3" ht="18.75" customHeight="1">
      <c r="A117" s="125"/>
      <c r="B117" s="45" t="s">
        <v>134</v>
      </c>
      <c r="C117" s="46">
        <v>146</v>
      </c>
    </row>
    <row r="118" spans="1:3" ht="18.75" customHeight="1">
      <c r="A118" s="125"/>
      <c r="B118" s="45" t="s">
        <v>135</v>
      </c>
      <c r="C118" s="46">
        <v>109</v>
      </c>
    </row>
    <row r="119" spans="1:3" ht="18.75" customHeight="1">
      <c r="A119" s="125"/>
      <c r="B119" s="45" t="s">
        <v>136</v>
      </c>
      <c r="C119" s="46">
        <v>38</v>
      </c>
    </row>
    <row r="120" spans="1:3" ht="18.75" customHeight="1">
      <c r="A120" s="125"/>
      <c r="B120" s="45" t="s">
        <v>137</v>
      </c>
      <c r="C120" s="46">
        <v>132</v>
      </c>
    </row>
    <row r="121" spans="1:3" ht="18.75" customHeight="1">
      <c r="A121" s="125"/>
      <c r="B121" s="45" t="s">
        <v>138</v>
      </c>
      <c r="C121" s="46">
        <v>54</v>
      </c>
    </row>
    <row r="122" spans="1:3" ht="18.75" customHeight="1">
      <c r="A122" s="125"/>
      <c r="B122" s="45" t="s">
        <v>139</v>
      </c>
      <c r="C122" s="46">
        <v>35</v>
      </c>
    </row>
    <row r="123" spans="1:3" ht="18.75" customHeight="1">
      <c r="A123" s="125"/>
      <c r="B123" s="45" t="s">
        <v>140</v>
      </c>
      <c r="C123" s="46">
        <v>290</v>
      </c>
    </row>
    <row r="124" spans="1:3" ht="18.75" customHeight="1">
      <c r="A124" s="125"/>
      <c r="B124" s="45" t="s">
        <v>141</v>
      </c>
      <c r="C124" s="46">
        <v>92</v>
      </c>
    </row>
    <row r="125" spans="1:3" ht="18.75" customHeight="1">
      <c r="A125" s="125"/>
      <c r="B125" s="45" t="s">
        <v>142</v>
      </c>
      <c r="C125" s="46">
        <v>115</v>
      </c>
    </row>
    <row r="126" spans="1:3" ht="18.75" customHeight="1">
      <c r="A126" s="125" t="s">
        <v>6</v>
      </c>
      <c r="B126" s="44" t="s">
        <v>189</v>
      </c>
      <c r="C126" s="43">
        <f t="shared" ref="C126" si="10">SUBTOTAL(9,C127:C134)</f>
        <v>981</v>
      </c>
    </row>
    <row r="127" spans="1:3" ht="18.75" customHeight="1">
      <c r="A127" s="125"/>
      <c r="B127" s="45" t="s">
        <v>143</v>
      </c>
      <c r="C127" s="46">
        <v>168</v>
      </c>
    </row>
    <row r="128" spans="1:3" ht="18.75" customHeight="1">
      <c r="A128" s="125"/>
      <c r="B128" s="45" t="s">
        <v>144</v>
      </c>
      <c r="C128" s="46">
        <v>180</v>
      </c>
    </row>
    <row r="129" spans="1:3" ht="18.75" customHeight="1">
      <c r="A129" s="125"/>
      <c r="B129" s="45" t="s">
        <v>145</v>
      </c>
      <c r="C129" s="46">
        <v>87</v>
      </c>
    </row>
    <row r="130" spans="1:3" ht="18.75" customHeight="1">
      <c r="A130" s="125"/>
      <c r="B130" s="45" t="s">
        <v>146</v>
      </c>
      <c r="C130" s="46">
        <v>75</v>
      </c>
    </row>
    <row r="131" spans="1:3" ht="18.75" customHeight="1">
      <c r="A131" s="125"/>
      <c r="B131" s="45" t="s">
        <v>147</v>
      </c>
      <c r="C131" s="46">
        <v>340</v>
      </c>
    </row>
    <row r="132" spans="1:3" ht="18.75" customHeight="1">
      <c r="A132" s="125"/>
      <c r="B132" s="45" t="s">
        <v>148</v>
      </c>
      <c r="C132" s="46">
        <v>87</v>
      </c>
    </row>
    <row r="133" spans="1:3" ht="18.75" customHeight="1">
      <c r="A133" s="125"/>
      <c r="B133" s="45" t="s">
        <v>149</v>
      </c>
      <c r="C133" s="46">
        <v>16</v>
      </c>
    </row>
    <row r="134" spans="1:3" ht="18.75" customHeight="1">
      <c r="A134" s="125"/>
      <c r="B134" s="45" t="s">
        <v>150</v>
      </c>
      <c r="C134" s="46">
        <v>28</v>
      </c>
    </row>
    <row r="135" spans="1:3" ht="18.75" customHeight="1">
      <c r="A135" s="125" t="s">
        <v>7</v>
      </c>
      <c r="B135" s="44" t="s">
        <v>189</v>
      </c>
      <c r="C135" s="43">
        <f t="shared" ref="C135" si="11">SUBTOTAL(9,C136:C143)</f>
        <v>1082</v>
      </c>
    </row>
    <row r="136" spans="1:3" ht="18.75" customHeight="1">
      <c r="A136" s="125"/>
      <c r="B136" s="45" t="s">
        <v>151</v>
      </c>
      <c r="C136" s="46">
        <v>229</v>
      </c>
    </row>
    <row r="137" spans="1:3" ht="18.75" customHeight="1">
      <c r="A137" s="125"/>
      <c r="B137" s="45" t="s">
        <v>152</v>
      </c>
      <c r="C137" s="46">
        <v>353</v>
      </c>
    </row>
    <row r="138" spans="1:3" ht="18.75" customHeight="1">
      <c r="A138" s="125"/>
      <c r="B138" s="45" t="s">
        <v>153</v>
      </c>
      <c r="C138" s="46">
        <v>56</v>
      </c>
    </row>
    <row r="139" spans="1:3" ht="18.75" customHeight="1">
      <c r="A139" s="125"/>
      <c r="B139" s="45" t="s">
        <v>154</v>
      </c>
      <c r="C139" s="46">
        <v>120</v>
      </c>
    </row>
    <row r="140" spans="1:3" ht="18.75" customHeight="1">
      <c r="A140" s="125"/>
      <c r="B140" s="45" t="s">
        <v>155</v>
      </c>
      <c r="C140" s="46">
        <v>20</v>
      </c>
    </row>
    <row r="141" spans="1:3" ht="18.75" customHeight="1">
      <c r="A141" s="125"/>
      <c r="B141" s="45" t="s">
        <v>156</v>
      </c>
      <c r="C141" s="46">
        <v>24</v>
      </c>
    </row>
    <row r="142" spans="1:3" ht="18.75" customHeight="1">
      <c r="A142" s="125"/>
      <c r="B142" s="45" t="s">
        <v>157</v>
      </c>
      <c r="C142" s="46">
        <v>198</v>
      </c>
    </row>
    <row r="143" spans="1:3" ht="18.75" customHeight="1">
      <c r="A143" s="125"/>
      <c r="B143" s="45" t="s">
        <v>158</v>
      </c>
      <c r="C143" s="46">
        <v>82</v>
      </c>
    </row>
    <row r="144" spans="1:3" ht="18.75" customHeight="1">
      <c r="A144" s="125" t="s">
        <v>8</v>
      </c>
      <c r="B144" s="44" t="s">
        <v>189</v>
      </c>
      <c r="C144" s="43">
        <f t="shared" ref="C144" si="12">SUBTOTAL(9,C145:C158)</f>
        <v>5016</v>
      </c>
    </row>
    <row r="145" spans="1:3" ht="18.75" customHeight="1">
      <c r="A145" s="125"/>
      <c r="B145" s="45" t="s">
        <v>159</v>
      </c>
      <c r="C145" s="46">
        <v>44</v>
      </c>
    </row>
    <row r="146" spans="1:3" ht="18.75" customHeight="1">
      <c r="A146" s="125"/>
      <c r="B146" s="45" t="s">
        <v>160</v>
      </c>
      <c r="C146" s="46">
        <v>46</v>
      </c>
    </row>
    <row r="147" spans="1:3" ht="18.75" customHeight="1">
      <c r="A147" s="125"/>
      <c r="B147" s="45" t="s">
        <v>161</v>
      </c>
      <c r="C147" s="46">
        <v>51</v>
      </c>
    </row>
    <row r="148" spans="1:3" ht="18.75" customHeight="1">
      <c r="A148" s="125"/>
      <c r="B148" s="45" t="s">
        <v>162</v>
      </c>
      <c r="C148" s="46">
        <v>2735</v>
      </c>
    </row>
    <row r="149" spans="1:3" ht="18.75" customHeight="1">
      <c r="A149" s="125"/>
      <c r="B149" s="45" t="s">
        <v>163</v>
      </c>
      <c r="C149" s="46">
        <v>33</v>
      </c>
    </row>
    <row r="150" spans="1:3" ht="18.75" customHeight="1">
      <c r="A150" s="125"/>
      <c r="B150" s="45" t="s">
        <v>164</v>
      </c>
      <c r="C150" s="46">
        <v>62</v>
      </c>
    </row>
    <row r="151" spans="1:3" ht="18.75" customHeight="1">
      <c r="A151" s="125"/>
      <c r="B151" s="45" t="s">
        <v>165</v>
      </c>
      <c r="C151" s="46">
        <v>73</v>
      </c>
    </row>
    <row r="152" spans="1:3" ht="18.75" customHeight="1">
      <c r="A152" s="125"/>
      <c r="B152" s="45" t="s">
        <v>166</v>
      </c>
      <c r="C152" s="46">
        <v>1686</v>
      </c>
    </row>
    <row r="153" spans="1:3" ht="18.75" customHeight="1">
      <c r="A153" s="125"/>
      <c r="B153" s="45" t="s">
        <v>167</v>
      </c>
      <c r="C153" s="46">
        <v>60</v>
      </c>
    </row>
    <row r="154" spans="1:3" ht="18.75" customHeight="1">
      <c r="A154" s="125"/>
      <c r="B154" s="45" t="s">
        <v>168</v>
      </c>
      <c r="C154" s="46">
        <v>78</v>
      </c>
    </row>
    <row r="155" spans="1:3" ht="18.75" customHeight="1">
      <c r="A155" s="125"/>
      <c r="B155" s="45" t="s">
        <v>169</v>
      </c>
      <c r="C155" s="46">
        <v>66</v>
      </c>
    </row>
    <row r="156" spans="1:3" ht="18.75" customHeight="1">
      <c r="A156" s="125"/>
      <c r="B156" s="45" t="s">
        <v>170</v>
      </c>
      <c r="C156" s="46">
        <v>22</v>
      </c>
    </row>
    <row r="157" spans="1:3" ht="18.75" customHeight="1">
      <c r="A157" s="125"/>
      <c r="B157" s="45" t="s">
        <v>171</v>
      </c>
      <c r="C157" s="46">
        <v>26</v>
      </c>
    </row>
    <row r="158" spans="1:3" ht="18.75" customHeight="1">
      <c r="A158" s="125"/>
      <c r="B158" s="45" t="s">
        <v>172</v>
      </c>
      <c r="C158" s="46">
        <v>34</v>
      </c>
    </row>
    <row r="159" spans="1:3" ht="18.75" customHeight="1">
      <c r="A159" s="125" t="s">
        <v>9</v>
      </c>
      <c r="B159" s="44" t="s">
        <v>189</v>
      </c>
      <c r="C159" s="43">
        <f t="shared" ref="C159" si="13">SUBTOTAL(9,C160)</f>
        <v>61</v>
      </c>
    </row>
    <row r="160" spans="1:3" ht="18.75" customHeight="1">
      <c r="A160" s="125"/>
      <c r="B160" s="45" t="s">
        <v>173</v>
      </c>
      <c r="C160" s="46">
        <v>61</v>
      </c>
    </row>
    <row r="161" spans="1:3" ht="18.75" customHeight="1">
      <c r="A161" s="125" t="s">
        <v>197</v>
      </c>
      <c r="B161" s="44" t="s">
        <v>189</v>
      </c>
      <c r="C161" s="43">
        <f t="shared" ref="C161" si="14">SUBTOTAL(9,C162:C175)</f>
        <v>4137</v>
      </c>
    </row>
    <row r="162" spans="1:3" ht="18.75" customHeight="1">
      <c r="A162" s="125"/>
      <c r="B162" s="45" t="s">
        <v>174</v>
      </c>
      <c r="C162" s="46">
        <v>192</v>
      </c>
    </row>
    <row r="163" spans="1:3" ht="18.75" customHeight="1">
      <c r="A163" s="125"/>
      <c r="B163" s="45" t="s">
        <v>175</v>
      </c>
      <c r="C163" s="46">
        <v>231</v>
      </c>
    </row>
    <row r="164" spans="1:3" ht="18.75" customHeight="1">
      <c r="A164" s="125"/>
      <c r="B164" s="45" t="s">
        <v>176</v>
      </c>
      <c r="C164" s="46">
        <v>118</v>
      </c>
    </row>
    <row r="165" spans="1:3" ht="18.75" customHeight="1">
      <c r="A165" s="125"/>
      <c r="B165" s="45" t="s">
        <v>177</v>
      </c>
      <c r="C165" s="46">
        <v>50</v>
      </c>
    </row>
    <row r="166" spans="1:3" ht="18.75" customHeight="1">
      <c r="A166" s="125"/>
      <c r="B166" s="45" t="s">
        <v>178</v>
      </c>
      <c r="C166" s="46">
        <v>979</v>
      </c>
    </row>
    <row r="167" spans="1:3" ht="18.75" customHeight="1">
      <c r="A167" s="125"/>
      <c r="B167" s="45" t="s">
        <v>179</v>
      </c>
      <c r="C167" s="46">
        <v>170</v>
      </c>
    </row>
    <row r="168" spans="1:3" ht="18.75" customHeight="1">
      <c r="A168" s="125"/>
      <c r="B168" s="45" t="s">
        <v>180</v>
      </c>
      <c r="C168" s="46">
        <v>174</v>
      </c>
    </row>
    <row r="169" spans="1:3" ht="18.75" customHeight="1">
      <c r="A169" s="125"/>
      <c r="B169" s="45" t="s">
        <v>181</v>
      </c>
      <c r="C169" s="46">
        <v>1057</v>
      </c>
    </row>
    <row r="170" spans="1:3" ht="18.75" customHeight="1">
      <c r="A170" s="125"/>
      <c r="B170" s="45" t="s">
        <v>182</v>
      </c>
      <c r="C170" s="46">
        <v>390</v>
      </c>
    </row>
    <row r="171" spans="1:3" ht="18.75" customHeight="1">
      <c r="A171" s="125"/>
      <c r="B171" s="45" t="s">
        <v>183</v>
      </c>
      <c r="C171" s="46">
        <v>420</v>
      </c>
    </row>
    <row r="172" spans="1:3" ht="18.75" customHeight="1">
      <c r="A172" s="125"/>
      <c r="B172" s="45" t="s">
        <v>184</v>
      </c>
      <c r="C172" s="46">
        <v>36</v>
      </c>
    </row>
    <row r="173" spans="1:3" ht="18.75" customHeight="1">
      <c r="A173" s="125"/>
      <c r="B173" s="45" t="s">
        <v>185</v>
      </c>
      <c r="C173" s="46">
        <v>273</v>
      </c>
    </row>
    <row r="174" spans="1:3" ht="18.75" customHeight="1">
      <c r="A174" s="125"/>
      <c r="B174" s="45" t="s">
        <v>186</v>
      </c>
      <c r="C174" s="46">
        <v>18</v>
      </c>
    </row>
    <row r="175" spans="1:3" ht="18.75" customHeight="1">
      <c r="A175" s="125"/>
      <c r="B175" s="45" t="s">
        <v>187</v>
      </c>
      <c r="C175" s="46">
        <v>29</v>
      </c>
    </row>
  </sheetData>
  <mergeCells count="16">
    <mergeCell ref="A126:A134"/>
    <mergeCell ref="A135:A143"/>
    <mergeCell ref="A144:A158"/>
    <mergeCell ref="A159:A160"/>
    <mergeCell ref="A161:A175"/>
    <mergeCell ref="A84:A125"/>
    <mergeCell ref="A6:A8"/>
    <mergeCell ref="A9:A13"/>
    <mergeCell ref="A14:A31"/>
    <mergeCell ref="A2:C2"/>
    <mergeCell ref="A5:B5"/>
    <mergeCell ref="A32:A33"/>
    <mergeCell ref="A34:A37"/>
    <mergeCell ref="A38:A46"/>
    <mergeCell ref="A47:A56"/>
    <mergeCell ref="A57:A83"/>
  </mergeCells>
  <phoneticPr fontId="1" type="noConversion"/>
  <pageMargins left="0.70866141732283505" right="0.70866141732283505" top="0.74803149606299202" bottom="0.74803149606299202" header="0.31496062992126" footer="0.31496062992126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A4" sqref="A4"/>
    </sheetView>
  </sheetViews>
  <sheetFormatPr defaultColWidth="9" defaultRowHeight="13.5"/>
  <cols>
    <col min="1" max="1" width="19.375" style="25" customWidth="1"/>
    <col min="2" max="2" width="19.375" style="26" customWidth="1"/>
    <col min="3" max="4" width="19.375" style="25" customWidth="1"/>
    <col min="5" max="16384" width="9" style="25"/>
  </cols>
  <sheetData>
    <row r="1" spans="1:4" ht="22.5" customHeight="1">
      <c r="A1" s="24" t="s">
        <v>505</v>
      </c>
    </row>
    <row r="2" spans="1:4" ht="40.5" customHeight="1">
      <c r="A2" s="117" t="s">
        <v>218</v>
      </c>
      <c r="B2" s="117"/>
      <c r="C2" s="117"/>
      <c r="D2" s="117"/>
    </row>
    <row r="3" spans="1:4" ht="20.100000000000001" customHeight="1">
      <c r="A3" s="28"/>
      <c r="B3" s="29"/>
      <c r="D3" s="53" t="s">
        <v>203</v>
      </c>
    </row>
    <row r="4" spans="1:4" ht="31.5" customHeight="1">
      <c r="A4" s="57" t="s">
        <v>1</v>
      </c>
      <c r="B4" s="57" t="s">
        <v>202</v>
      </c>
      <c r="C4" s="58" t="s">
        <v>200</v>
      </c>
      <c r="D4" s="59" t="s">
        <v>201</v>
      </c>
    </row>
    <row r="5" spans="1:4" ht="31.5" customHeight="1">
      <c r="A5" s="49" t="s">
        <v>11</v>
      </c>
      <c r="B5" s="50">
        <f t="shared" ref="B5:D5" si="0">SUM(B6:B19)</f>
        <v>22000</v>
      </c>
      <c r="C5" s="50">
        <f t="shared" si="0"/>
        <v>20146</v>
      </c>
      <c r="D5" s="50">
        <f t="shared" si="0"/>
        <v>1854</v>
      </c>
    </row>
    <row r="6" spans="1:4" ht="31.5" customHeight="1">
      <c r="A6" s="51" t="s">
        <v>204</v>
      </c>
      <c r="B6" s="52">
        <f t="shared" ref="B6:B19" si="1">C6+D6</f>
        <v>293</v>
      </c>
      <c r="C6" s="52">
        <v>293</v>
      </c>
      <c r="D6" s="52"/>
    </row>
    <row r="7" spans="1:4" ht="31.5" customHeight="1">
      <c r="A7" s="51" t="s">
        <v>205</v>
      </c>
      <c r="B7" s="52">
        <f t="shared" si="1"/>
        <v>453</v>
      </c>
      <c r="C7" s="52">
        <v>453</v>
      </c>
      <c r="D7" s="52"/>
    </row>
    <row r="8" spans="1:4" ht="31.5" customHeight="1">
      <c r="A8" s="51" t="s">
        <v>206</v>
      </c>
      <c r="B8" s="52">
        <f t="shared" si="1"/>
        <v>812</v>
      </c>
      <c r="C8" s="52">
        <v>802</v>
      </c>
      <c r="D8" s="52">
        <v>10</v>
      </c>
    </row>
    <row r="9" spans="1:4" ht="31.5" customHeight="1">
      <c r="A9" s="51" t="s">
        <v>207</v>
      </c>
      <c r="B9" s="52">
        <f t="shared" si="1"/>
        <v>642</v>
      </c>
      <c r="C9" s="52">
        <v>642</v>
      </c>
      <c r="D9" s="52"/>
    </row>
    <row r="10" spans="1:4" ht="31.5" customHeight="1">
      <c r="A10" s="51" t="s">
        <v>208</v>
      </c>
      <c r="B10" s="52">
        <f t="shared" si="1"/>
        <v>1710</v>
      </c>
      <c r="C10" s="52">
        <v>1673</v>
      </c>
      <c r="D10" s="52">
        <v>37</v>
      </c>
    </row>
    <row r="11" spans="1:4" ht="31.5" customHeight="1">
      <c r="A11" s="51" t="s">
        <v>209</v>
      </c>
      <c r="B11" s="52">
        <f t="shared" si="1"/>
        <v>1373</v>
      </c>
      <c r="C11" s="52">
        <v>1373</v>
      </c>
      <c r="D11" s="52"/>
    </row>
    <row r="12" spans="1:4" ht="31.5" customHeight="1">
      <c r="A12" s="51" t="s">
        <v>210</v>
      </c>
      <c r="B12" s="52">
        <f t="shared" si="1"/>
        <v>1896</v>
      </c>
      <c r="C12" s="52">
        <v>1896</v>
      </c>
      <c r="D12" s="52"/>
    </row>
    <row r="13" spans="1:4" ht="31.5" customHeight="1">
      <c r="A13" s="51" t="s">
        <v>211</v>
      </c>
      <c r="B13" s="52">
        <f t="shared" si="1"/>
        <v>891</v>
      </c>
      <c r="C13" s="52">
        <v>891</v>
      </c>
      <c r="D13" s="52"/>
    </row>
    <row r="14" spans="1:4" ht="31.5" customHeight="1">
      <c r="A14" s="51" t="s">
        <v>212</v>
      </c>
      <c r="B14" s="52">
        <f t="shared" si="1"/>
        <v>4550</v>
      </c>
      <c r="C14" s="52">
        <f>3976+20</f>
        <v>3996</v>
      </c>
      <c r="D14" s="52">
        <v>554</v>
      </c>
    </row>
    <row r="15" spans="1:4" ht="31.5" customHeight="1">
      <c r="A15" s="51" t="s">
        <v>213</v>
      </c>
      <c r="B15" s="52">
        <f t="shared" si="1"/>
        <v>1018</v>
      </c>
      <c r="C15" s="52">
        <v>656</v>
      </c>
      <c r="D15" s="52">
        <v>362</v>
      </c>
    </row>
    <row r="16" spans="1:4" ht="31.5" customHeight="1">
      <c r="A16" s="51" t="s">
        <v>214</v>
      </c>
      <c r="B16" s="52">
        <f t="shared" si="1"/>
        <v>2174</v>
      </c>
      <c r="C16" s="52">
        <v>1813</v>
      </c>
      <c r="D16" s="52">
        <v>361</v>
      </c>
    </row>
    <row r="17" spans="1:4" ht="31.5" customHeight="1">
      <c r="A17" s="51" t="s">
        <v>215</v>
      </c>
      <c r="B17" s="52">
        <f t="shared" si="1"/>
        <v>2471</v>
      </c>
      <c r="C17" s="52">
        <v>2471</v>
      </c>
      <c r="D17" s="52"/>
    </row>
    <row r="18" spans="1:4" ht="31.5" customHeight="1">
      <c r="A18" s="51" t="s">
        <v>216</v>
      </c>
      <c r="B18" s="52">
        <f t="shared" si="1"/>
        <v>2024</v>
      </c>
      <c r="C18" s="52">
        <v>2024</v>
      </c>
      <c r="D18" s="52"/>
    </row>
    <row r="19" spans="1:4" ht="31.5" customHeight="1">
      <c r="A19" s="51" t="s">
        <v>217</v>
      </c>
      <c r="B19" s="52">
        <f t="shared" si="1"/>
        <v>1693</v>
      </c>
      <c r="C19" s="52">
        <v>1163</v>
      </c>
      <c r="D19" s="52">
        <v>530</v>
      </c>
    </row>
  </sheetData>
  <mergeCells count="1">
    <mergeCell ref="A2:D2"/>
  </mergeCells>
  <phoneticPr fontId="1" type="noConversion"/>
  <pageMargins left="0.70866141732283505" right="0.70866141732283505" top="0.74803149606299202" bottom="0.74803149606299202" header="0.31496062992126" footer="0.31496062992126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workbookViewId="0">
      <selection activeCell="A4" sqref="A4"/>
    </sheetView>
  </sheetViews>
  <sheetFormatPr defaultRowHeight="13.5"/>
  <cols>
    <col min="1" max="3" width="21" customWidth="1"/>
    <col min="4" max="4" width="19.875" customWidth="1"/>
  </cols>
  <sheetData>
    <row r="1" spans="1:4" ht="18.75" customHeight="1">
      <c r="A1" t="s">
        <v>506</v>
      </c>
    </row>
    <row r="2" spans="1:4" ht="33.75" customHeight="1">
      <c r="A2" s="132" t="s">
        <v>221</v>
      </c>
      <c r="B2" s="132"/>
      <c r="C2" s="132"/>
      <c r="D2" s="132"/>
    </row>
    <row r="3" spans="1:4">
      <c r="D3" t="s">
        <v>203</v>
      </c>
    </row>
    <row r="4" spans="1:4" ht="24.6" customHeight="1">
      <c r="A4" s="54" t="s">
        <v>1</v>
      </c>
      <c r="B4" s="54" t="s">
        <v>222</v>
      </c>
      <c r="C4" s="54" t="s">
        <v>317</v>
      </c>
      <c r="D4" s="54" t="s">
        <v>16</v>
      </c>
    </row>
    <row r="5" spans="1:4" ht="24.6" customHeight="1">
      <c r="A5" s="131" t="s">
        <v>223</v>
      </c>
      <c r="B5" s="131"/>
      <c r="C5" s="68">
        <v>16696</v>
      </c>
      <c r="D5" s="61"/>
    </row>
    <row r="6" spans="1:4">
      <c r="A6" s="130" t="s">
        <v>224</v>
      </c>
      <c r="B6" s="66" t="s">
        <v>21</v>
      </c>
      <c r="C6" s="68">
        <v>92</v>
      </c>
      <c r="D6" s="61"/>
    </row>
    <row r="7" spans="1:4">
      <c r="A7" s="130"/>
      <c r="B7" s="64" t="s">
        <v>333</v>
      </c>
      <c r="C7" s="67">
        <v>20</v>
      </c>
      <c r="D7" s="61" t="s">
        <v>354</v>
      </c>
    </row>
    <row r="8" spans="1:4">
      <c r="A8" s="130"/>
      <c r="B8" s="64" t="s">
        <v>226</v>
      </c>
      <c r="C8" s="67">
        <v>72</v>
      </c>
      <c r="D8" s="61"/>
    </row>
    <row r="9" spans="1:4">
      <c r="A9" s="130" t="s">
        <v>227</v>
      </c>
      <c r="B9" s="66" t="s">
        <v>21</v>
      </c>
      <c r="C9" s="68">
        <v>634</v>
      </c>
      <c r="D9" s="61"/>
    </row>
    <row r="10" spans="1:4" ht="27">
      <c r="A10" s="130"/>
      <c r="B10" s="64" t="s">
        <v>333</v>
      </c>
      <c r="C10" s="67">
        <v>84</v>
      </c>
      <c r="D10" s="61" t="s">
        <v>355</v>
      </c>
    </row>
    <row r="11" spans="1:4">
      <c r="A11" s="130"/>
      <c r="B11" s="64" t="s">
        <v>231</v>
      </c>
      <c r="C11" s="67">
        <v>149</v>
      </c>
      <c r="D11" s="61"/>
    </row>
    <row r="12" spans="1:4">
      <c r="A12" s="130"/>
      <c r="B12" s="64" t="s">
        <v>228</v>
      </c>
      <c r="C12" s="67">
        <v>401</v>
      </c>
      <c r="D12" s="61"/>
    </row>
    <row r="13" spans="1:4">
      <c r="A13" s="130" t="s">
        <v>233</v>
      </c>
      <c r="B13" s="66" t="s">
        <v>21</v>
      </c>
      <c r="C13" s="68">
        <v>182</v>
      </c>
      <c r="D13" s="61"/>
    </row>
    <row r="14" spans="1:4">
      <c r="A14" s="130"/>
      <c r="B14" s="64" t="s">
        <v>233</v>
      </c>
      <c r="C14" s="67">
        <v>111</v>
      </c>
      <c r="D14" s="61"/>
    </row>
    <row r="15" spans="1:4">
      <c r="A15" s="130"/>
      <c r="B15" s="64" t="s">
        <v>235</v>
      </c>
      <c r="C15" s="67">
        <v>71</v>
      </c>
      <c r="D15" s="61"/>
    </row>
    <row r="16" spans="1:4">
      <c r="A16" s="130" t="s">
        <v>237</v>
      </c>
      <c r="B16" s="66" t="s">
        <v>21</v>
      </c>
      <c r="C16" s="68">
        <v>93</v>
      </c>
      <c r="D16" s="61"/>
    </row>
    <row r="17" spans="1:4">
      <c r="A17" s="130"/>
      <c r="B17" s="64" t="s">
        <v>244</v>
      </c>
      <c r="C17" s="67">
        <v>93</v>
      </c>
      <c r="D17" s="61"/>
    </row>
    <row r="18" spans="1:4">
      <c r="A18" s="130" t="s">
        <v>245</v>
      </c>
      <c r="B18" s="66" t="s">
        <v>21</v>
      </c>
      <c r="C18" s="68">
        <v>1901</v>
      </c>
      <c r="D18" s="61"/>
    </row>
    <row r="19" spans="1:4">
      <c r="A19" s="130"/>
      <c r="B19" s="64" t="s">
        <v>333</v>
      </c>
      <c r="C19" s="67">
        <v>24</v>
      </c>
      <c r="D19" s="61" t="s">
        <v>356</v>
      </c>
    </row>
    <row r="20" spans="1:4" ht="13.9" customHeight="1">
      <c r="A20" s="130"/>
      <c r="B20" s="64" t="s">
        <v>245</v>
      </c>
      <c r="C20" s="67">
        <v>99</v>
      </c>
      <c r="D20" s="61"/>
    </row>
    <row r="21" spans="1:4">
      <c r="A21" s="130"/>
      <c r="B21" s="64" t="s">
        <v>246</v>
      </c>
      <c r="C21" s="67">
        <v>510</v>
      </c>
      <c r="D21" s="61"/>
    </row>
    <row r="22" spans="1:4">
      <c r="A22" s="130"/>
      <c r="B22" s="64" t="s">
        <v>247</v>
      </c>
      <c r="C22" s="67">
        <v>806</v>
      </c>
      <c r="D22" s="61"/>
    </row>
    <row r="23" spans="1:4">
      <c r="A23" s="130"/>
      <c r="B23" s="64" t="s">
        <v>249</v>
      </c>
      <c r="C23" s="67">
        <v>40</v>
      </c>
      <c r="D23" s="61"/>
    </row>
    <row r="24" spans="1:4">
      <c r="A24" s="130"/>
      <c r="B24" s="64" t="s">
        <v>250</v>
      </c>
      <c r="C24" s="67">
        <v>176</v>
      </c>
      <c r="D24" s="61"/>
    </row>
    <row r="25" spans="1:4">
      <c r="A25" s="130"/>
      <c r="B25" s="64" t="s">
        <v>251</v>
      </c>
      <c r="C25" s="67">
        <v>62</v>
      </c>
      <c r="D25" s="61"/>
    </row>
    <row r="26" spans="1:4">
      <c r="A26" s="130"/>
      <c r="B26" s="64" t="s">
        <v>252</v>
      </c>
      <c r="C26" s="67">
        <v>82</v>
      </c>
      <c r="D26" s="61"/>
    </row>
    <row r="27" spans="1:4">
      <c r="A27" s="130"/>
      <c r="B27" s="64" t="s">
        <v>253</v>
      </c>
      <c r="C27" s="67">
        <v>102</v>
      </c>
      <c r="D27" s="61"/>
    </row>
    <row r="28" spans="1:4">
      <c r="A28" s="130" t="s">
        <v>255</v>
      </c>
      <c r="B28" s="66" t="s">
        <v>21</v>
      </c>
      <c r="C28" s="68">
        <v>2494</v>
      </c>
      <c r="D28" s="61"/>
    </row>
    <row r="29" spans="1:4">
      <c r="A29" s="130"/>
      <c r="B29" s="64" t="s">
        <v>333</v>
      </c>
      <c r="C29" s="67">
        <v>38</v>
      </c>
      <c r="D29" s="61" t="s">
        <v>357</v>
      </c>
    </row>
    <row r="30" spans="1:4">
      <c r="A30" s="130"/>
      <c r="B30" s="64" t="s">
        <v>255</v>
      </c>
      <c r="C30" s="67">
        <v>112</v>
      </c>
      <c r="D30" s="61"/>
    </row>
    <row r="31" spans="1:4">
      <c r="A31" s="130"/>
      <c r="B31" s="64" t="s">
        <v>348</v>
      </c>
      <c r="C31" s="67">
        <v>208</v>
      </c>
      <c r="D31" s="61"/>
    </row>
    <row r="32" spans="1:4">
      <c r="A32" s="130"/>
      <c r="B32" s="64" t="s">
        <v>260</v>
      </c>
      <c r="C32" s="67">
        <v>137</v>
      </c>
      <c r="D32" s="61"/>
    </row>
    <row r="33" spans="1:4">
      <c r="A33" s="130"/>
      <c r="B33" s="64" t="s">
        <v>256</v>
      </c>
      <c r="C33" s="67">
        <v>605</v>
      </c>
      <c r="D33" s="61"/>
    </row>
    <row r="34" spans="1:4">
      <c r="A34" s="130"/>
      <c r="B34" s="64" t="s">
        <v>259</v>
      </c>
      <c r="C34" s="67">
        <v>184</v>
      </c>
      <c r="D34" s="61"/>
    </row>
    <row r="35" spans="1:4">
      <c r="A35" s="130"/>
      <c r="B35" s="64" t="s">
        <v>258</v>
      </c>
      <c r="C35" s="67">
        <v>1210</v>
      </c>
      <c r="D35" s="61"/>
    </row>
    <row r="36" spans="1:4">
      <c r="A36" s="130" t="s">
        <v>261</v>
      </c>
      <c r="B36" s="66" t="s">
        <v>21</v>
      </c>
      <c r="C36" s="68">
        <v>2771</v>
      </c>
      <c r="D36" s="61"/>
    </row>
    <row r="37" spans="1:4" ht="27">
      <c r="A37" s="130"/>
      <c r="B37" s="64" t="s">
        <v>333</v>
      </c>
      <c r="C37" s="67">
        <v>129</v>
      </c>
      <c r="D37" s="61" t="s">
        <v>358</v>
      </c>
    </row>
    <row r="38" spans="1:4">
      <c r="A38" s="130"/>
      <c r="B38" s="64" t="s">
        <v>267</v>
      </c>
      <c r="C38" s="67">
        <v>715</v>
      </c>
      <c r="D38" s="61"/>
    </row>
    <row r="39" spans="1:4">
      <c r="A39" s="130"/>
      <c r="B39" s="64" t="s">
        <v>262</v>
      </c>
      <c r="C39" s="67">
        <v>226</v>
      </c>
      <c r="D39" s="61"/>
    </row>
    <row r="40" spans="1:4">
      <c r="A40" s="130"/>
      <c r="B40" s="64" t="s">
        <v>266</v>
      </c>
      <c r="C40" s="67">
        <v>331</v>
      </c>
      <c r="D40" s="61"/>
    </row>
    <row r="41" spans="1:4">
      <c r="A41" s="130"/>
      <c r="B41" s="64" t="s">
        <v>265</v>
      </c>
      <c r="C41" s="67">
        <v>335</v>
      </c>
      <c r="D41" s="61"/>
    </row>
    <row r="42" spans="1:4">
      <c r="A42" s="130"/>
      <c r="B42" s="64" t="s">
        <v>263</v>
      </c>
      <c r="C42" s="67">
        <v>497</v>
      </c>
      <c r="D42" s="61"/>
    </row>
    <row r="43" spans="1:4">
      <c r="A43" s="130"/>
      <c r="B43" s="64" t="s">
        <v>264</v>
      </c>
      <c r="C43" s="67">
        <v>495</v>
      </c>
      <c r="D43" s="61"/>
    </row>
    <row r="44" spans="1:4">
      <c r="A44" s="130"/>
      <c r="B44" s="64" t="s">
        <v>268</v>
      </c>
      <c r="C44" s="67">
        <v>43</v>
      </c>
      <c r="D44" s="61"/>
    </row>
    <row r="45" spans="1:4">
      <c r="A45" s="130" t="s">
        <v>4</v>
      </c>
      <c r="B45" s="66" t="s">
        <v>21</v>
      </c>
      <c r="C45" s="68">
        <v>173</v>
      </c>
      <c r="D45" s="61"/>
    </row>
    <row r="46" spans="1:4">
      <c r="A46" s="130"/>
      <c r="B46" s="64" t="s">
        <v>333</v>
      </c>
      <c r="C46" s="67">
        <v>147</v>
      </c>
      <c r="D46" s="61" t="s">
        <v>359</v>
      </c>
    </row>
    <row r="47" spans="1:4">
      <c r="A47" s="130"/>
      <c r="B47" s="64" t="s">
        <v>269</v>
      </c>
      <c r="C47" s="67">
        <v>26</v>
      </c>
      <c r="D47" s="61"/>
    </row>
    <row r="48" spans="1:4">
      <c r="A48" s="130" t="s">
        <v>5</v>
      </c>
      <c r="B48" s="66" t="s">
        <v>21</v>
      </c>
      <c r="C48" s="68">
        <v>1999</v>
      </c>
      <c r="D48" s="61"/>
    </row>
    <row r="49" spans="1:4" ht="27">
      <c r="A49" s="130"/>
      <c r="B49" s="64" t="s">
        <v>333</v>
      </c>
      <c r="C49" s="67">
        <v>242</v>
      </c>
      <c r="D49" s="61" t="s">
        <v>360</v>
      </c>
    </row>
    <row r="50" spans="1:4">
      <c r="A50" s="130"/>
      <c r="B50" s="64" t="s">
        <v>273</v>
      </c>
      <c r="C50" s="67">
        <v>497</v>
      </c>
      <c r="D50" s="61"/>
    </row>
    <row r="51" spans="1:4">
      <c r="A51" s="130"/>
      <c r="B51" s="64" t="s">
        <v>272</v>
      </c>
      <c r="C51" s="67">
        <v>668</v>
      </c>
      <c r="D51" s="61"/>
    </row>
    <row r="52" spans="1:4">
      <c r="A52" s="130"/>
      <c r="B52" s="64" t="s">
        <v>274</v>
      </c>
      <c r="C52" s="67">
        <v>421</v>
      </c>
      <c r="D52" s="61"/>
    </row>
    <row r="53" spans="1:4">
      <c r="A53" s="130"/>
      <c r="B53" s="64" t="s">
        <v>271</v>
      </c>
      <c r="C53" s="67">
        <v>171</v>
      </c>
      <c r="D53" s="61"/>
    </row>
    <row r="54" spans="1:4">
      <c r="A54" s="130" t="s">
        <v>6</v>
      </c>
      <c r="B54" s="66" t="s">
        <v>21</v>
      </c>
      <c r="C54" s="68">
        <v>854</v>
      </c>
      <c r="D54" s="61"/>
    </row>
    <row r="55" spans="1:4" ht="27">
      <c r="A55" s="130"/>
      <c r="B55" s="64" t="s">
        <v>333</v>
      </c>
      <c r="C55" s="67">
        <v>51</v>
      </c>
      <c r="D55" s="61" t="s">
        <v>361</v>
      </c>
    </row>
    <row r="56" spans="1:4">
      <c r="A56" s="130"/>
      <c r="B56" s="64" t="s">
        <v>276</v>
      </c>
      <c r="C56" s="67">
        <v>54</v>
      </c>
      <c r="D56" s="61"/>
    </row>
    <row r="57" spans="1:4">
      <c r="A57" s="130"/>
      <c r="B57" s="64" t="s">
        <v>277</v>
      </c>
      <c r="C57" s="67">
        <v>107</v>
      </c>
      <c r="D57" s="61"/>
    </row>
    <row r="58" spans="1:4">
      <c r="A58" s="130"/>
      <c r="B58" s="64" t="s">
        <v>278</v>
      </c>
      <c r="C58" s="67">
        <v>26</v>
      </c>
      <c r="D58" s="61"/>
    </row>
    <row r="59" spans="1:4">
      <c r="A59" s="130"/>
      <c r="B59" s="64" t="s">
        <v>279</v>
      </c>
      <c r="C59" s="67">
        <v>60</v>
      </c>
      <c r="D59" s="61"/>
    </row>
    <row r="60" spans="1:4">
      <c r="A60" s="130"/>
      <c r="B60" s="64" t="s">
        <v>280</v>
      </c>
      <c r="C60" s="67">
        <v>15</v>
      </c>
      <c r="D60" s="61"/>
    </row>
    <row r="61" spans="1:4">
      <c r="A61" s="130"/>
      <c r="B61" s="64" t="s">
        <v>281</v>
      </c>
      <c r="C61" s="67">
        <v>105</v>
      </c>
      <c r="D61" s="61"/>
    </row>
    <row r="62" spans="1:4">
      <c r="A62" s="130"/>
      <c r="B62" s="64" t="s">
        <v>283</v>
      </c>
      <c r="C62" s="67">
        <v>403</v>
      </c>
      <c r="D62" s="61"/>
    </row>
    <row r="63" spans="1:4">
      <c r="A63" s="130"/>
      <c r="B63" s="64" t="s">
        <v>284</v>
      </c>
      <c r="C63" s="67">
        <v>33</v>
      </c>
      <c r="D63" s="61"/>
    </row>
    <row r="64" spans="1:4">
      <c r="A64" s="130" t="s">
        <v>7</v>
      </c>
      <c r="B64" s="66" t="s">
        <v>21</v>
      </c>
      <c r="C64" s="68">
        <v>1286</v>
      </c>
      <c r="D64" s="61"/>
    </row>
    <row r="65" spans="1:4">
      <c r="A65" s="130"/>
      <c r="B65" s="65" t="s">
        <v>285</v>
      </c>
      <c r="C65" s="67">
        <v>109</v>
      </c>
      <c r="D65" s="61"/>
    </row>
    <row r="66" spans="1:4">
      <c r="A66" s="130"/>
      <c r="B66" s="64" t="s">
        <v>286</v>
      </c>
      <c r="C66" s="67">
        <v>156</v>
      </c>
      <c r="D66" s="61"/>
    </row>
    <row r="67" spans="1:4">
      <c r="A67" s="130"/>
      <c r="B67" s="64" t="s">
        <v>288</v>
      </c>
      <c r="C67" s="67">
        <v>334</v>
      </c>
      <c r="D67" s="61"/>
    </row>
    <row r="68" spans="1:4">
      <c r="A68" s="130"/>
      <c r="B68" s="64" t="s">
        <v>290</v>
      </c>
      <c r="C68" s="67">
        <v>505</v>
      </c>
      <c r="D68" s="61"/>
    </row>
    <row r="69" spans="1:4">
      <c r="A69" s="130"/>
      <c r="B69" s="64" t="s">
        <v>291</v>
      </c>
      <c r="C69" s="67">
        <v>58</v>
      </c>
      <c r="D69" s="61"/>
    </row>
    <row r="70" spans="1:4">
      <c r="A70" s="130"/>
      <c r="B70" s="64" t="s">
        <v>292</v>
      </c>
      <c r="C70" s="67">
        <v>40</v>
      </c>
      <c r="D70" s="61"/>
    </row>
    <row r="71" spans="1:4">
      <c r="A71" s="130"/>
      <c r="B71" s="64" t="s">
        <v>349</v>
      </c>
      <c r="C71" s="67">
        <v>84</v>
      </c>
      <c r="D71" s="61"/>
    </row>
    <row r="72" spans="1:4">
      <c r="A72" s="130" t="s">
        <v>8</v>
      </c>
      <c r="B72" s="66" t="s">
        <v>21</v>
      </c>
      <c r="C72" s="68">
        <v>810</v>
      </c>
      <c r="D72" s="61"/>
    </row>
    <row r="73" spans="1:4">
      <c r="A73" s="130"/>
      <c r="B73" s="64" t="s">
        <v>300</v>
      </c>
      <c r="C73" s="67">
        <v>433</v>
      </c>
      <c r="D73" s="61"/>
    </row>
    <row r="74" spans="1:4">
      <c r="A74" s="130"/>
      <c r="B74" s="64" t="s">
        <v>299</v>
      </c>
      <c r="C74" s="67">
        <v>104</v>
      </c>
      <c r="D74" s="61"/>
    </row>
    <row r="75" spans="1:4">
      <c r="A75" s="130"/>
      <c r="B75" s="64" t="s">
        <v>296</v>
      </c>
      <c r="C75" s="67">
        <v>13</v>
      </c>
      <c r="D75" s="61"/>
    </row>
    <row r="76" spans="1:4">
      <c r="A76" s="130"/>
      <c r="B76" s="64" t="s">
        <v>350</v>
      </c>
      <c r="C76" s="67">
        <v>100</v>
      </c>
      <c r="D76" s="61"/>
    </row>
    <row r="77" spans="1:4">
      <c r="A77" s="130"/>
      <c r="B77" s="64" t="s">
        <v>351</v>
      </c>
      <c r="C77" s="67">
        <v>123</v>
      </c>
      <c r="D77" s="61"/>
    </row>
    <row r="78" spans="1:4">
      <c r="A78" s="130"/>
      <c r="B78" s="64" t="s">
        <v>302</v>
      </c>
      <c r="C78" s="67">
        <v>37</v>
      </c>
      <c r="D78" s="61"/>
    </row>
    <row r="79" spans="1:4">
      <c r="A79" s="130" t="s">
        <v>9</v>
      </c>
      <c r="B79" s="66" t="s">
        <v>21</v>
      </c>
      <c r="C79" s="68">
        <v>170</v>
      </c>
      <c r="D79" s="61"/>
    </row>
    <row r="80" spans="1:4">
      <c r="A80" s="130"/>
      <c r="B80" s="64" t="s">
        <v>307</v>
      </c>
      <c r="C80" s="67">
        <v>131</v>
      </c>
      <c r="D80" s="61"/>
    </row>
    <row r="81" spans="1:4">
      <c r="A81" s="130"/>
      <c r="B81" s="64" t="s">
        <v>306</v>
      </c>
      <c r="C81" s="67">
        <v>39</v>
      </c>
      <c r="D81" s="61"/>
    </row>
    <row r="82" spans="1:4">
      <c r="A82" s="130" t="s">
        <v>27</v>
      </c>
      <c r="B82" s="66" t="s">
        <v>21</v>
      </c>
      <c r="C82" s="68">
        <v>3237</v>
      </c>
      <c r="D82" s="61"/>
    </row>
    <row r="83" spans="1:4">
      <c r="A83" s="130"/>
      <c r="B83" s="64" t="s">
        <v>309</v>
      </c>
      <c r="C83" s="67">
        <v>142</v>
      </c>
      <c r="D83" s="61"/>
    </row>
    <row r="84" spans="1:4">
      <c r="A84" s="130"/>
      <c r="B84" s="64" t="s">
        <v>310</v>
      </c>
      <c r="C84" s="67">
        <v>257</v>
      </c>
      <c r="D84" s="61"/>
    </row>
    <row r="85" spans="1:4">
      <c r="A85" s="130"/>
      <c r="B85" s="64" t="s">
        <v>311</v>
      </c>
      <c r="C85" s="67">
        <v>1010</v>
      </c>
      <c r="D85" s="61"/>
    </row>
    <row r="86" spans="1:4">
      <c r="A86" s="130"/>
      <c r="B86" s="64" t="s">
        <v>312</v>
      </c>
      <c r="C86" s="67">
        <v>280</v>
      </c>
      <c r="D86" s="61"/>
    </row>
    <row r="87" spans="1:4">
      <c r="A87" s="130"/>
      <c r="B87" s="64" t="s">
        <v>313</v>
      </c>
      <c r="C87" s="67">
        <v>351</v>
      </c>
      <c r="D87" s="61"/>
    </row>
    <row r="88" spans="1:4">
      <c r="A88" s="130"/>
      <c r="B88" s="64" t="s">
        <v>314</v>
      </c>
      <c r="C88" s="67">
        <v>79</v>
      </c>
      <c r="D88" s="61"/>
    </row>
    <row r="89" spans="1:4">
      <c r="A89" s="130"/>
      <c r="B89" s="64" t="s">
        <v>315</v>
      </c>
      <c r="C89" s="67">
        <v>376</v>
      </c>
      <c r="D89" s="61"/>
    </row>
    <row r="90" spans="1:4">
      <c r="A90" s="130"/>
      <c r="B90" s="64" t="s">
        <v>316</v>
      </c>
      <c r="C90" s="67">
        <v>742</v>
      </c>
      <c r="D90" s="61"/>
    </row>
  </sheetData>
  <mergeCells count="16">
    <mergeCell ref="A18:A27"/>
    <mergeCell ref="A28:A35"/>
    <mergeCell ref="A36:A44"/>
    <mergeCell ref="A5:B5"/>
    <mergeCell ref="A2:D2"/>
    <mergeCell ref="A6:A8"/>
    <mergeCell ref="A9:A12"/>
    <mergeCell ref="A13:A15"/>
    <mergeCell ref="A16:A17"/>
    <mergeCell ref="A82:A90"/>
    <mergeCell ref="A45:A47"/>
    <mergeCell ref="A48:A53"/>
    <mergeCell ref="A54:A63"/>
    <mergeCell ref="A64:A71"/>
    <mergeCell ref="A72:A78"/>
    <mergeCell ref="A79:A8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zoomScale="85" zoomScaleNormal="85" workbookViewId="0">
      <selection activeCell="A4" sqref="A4"/>
    </sheetView>
  </sheetViews>
  <sheetFormatPr defaultRowHeight="13.5"/>
  <cols>
    <col min="1" max="3" width="21" customWidth="1"/>
    <col min="4" max="4" width="19.875" customWidth="1"/>
  </cols>
  <sheetData>
    <row r="1" spans="1:4" ht="21.75" customHeight="1">
      <c r="A1" t="s">
        <v>483</v>
      </c>
    </row>
    <row r="2" spans="1:4" ht="36" customHeight="1">
      <c r="A2" s="136" t="s">
        <v>347</v>
      </c>
      <c r="B2" s="136"/>
      <c r="C2" s="136"/>
      <c r="D2" s="136"/>
    </row>
    <row r="3" spans="1:4" ht="27.75" customHeight="1">
      <c r="D3" s="114" t="s">
        <v>203</v>
      </c>
    </row>
    <row r="4" spans="1:4" ht="24.6" customHeight="1">
      <c r="A4" s="54" t="s">
        <v>1</v>
      </c>
      <c r="B4" s="54" t="s">
        <v>222</v>
      </c>
      <c r="C4" s="54" t="s">
        <v>317</v>
      </c>
      <c r="D4" s="54" t="s">
        <v>16</v>
      </c>
    </row>
    <row r="5" spans="1:4" ht="24.6" customHeight="1">
      <c r="A5" s="131" t="s">
        <v>223</v>
      </c>
      <c r="B5" s="131"/>
      <c r="C5" s="56">
        <v>49304</v>
      </c>
      <c r="D5" s="60"/>
    </row>
    <row r="6" spans="1:4" ht="24.6" customHeight="1">
      <c r="A6" s="131" t="s">
        <v>318</v>
      </c>
      <c r="B6" s="54" t="s">
        <v>21</v>
      </c>
      <c r="C6" s="62">
        <v>2806.7946352712802</v>
      </c>
      <c r="D6" s="60"/>
    </row>
    <row r="7" spans="1:4" ht="27">
      <c r="A7" s="131"/>
      <c r="B7" s="55" t="s">
        <v>333</v>
      </c>
      <c r="C7" s="63">
        <v>606</v>
      </c>
      <c r="D7" s="61" t="s">
        <v>334</v>
      </c>
    </row>
    <row r="8" spans="1:4" ht="24.6" customHeight="1">
      <c r="A8" s="131"/>
      <c r="B8" s="55" t="s">
        <v>225</v>
      </c>
      <c r="C8" s="63">
        <v>1261</v>
      </c>
      <c r="D8" s="61"/>
    </row>
    <row r="9" spans="1:4" ht="24.6" customHeight="1">
      <c r="A9" s="131"/>
      <c r="B9" s="55" t="s">
        <v>226</v>
      </c>
      <c r="C9" s="63">
        <v>940</v>
      </c>
      <c r="D9" s="61"/>
    </row>
    <row r="10" spans="1:4" ht="24.6" customHeight="1">
      <c r="A10" s="131" t="s">
        <v>319</v>
      </c>
      <c r="B10" s="54" t="s">
        <v>21</v>
      </c>
      <c r="C10" s="62">
        <v>1720.56755700858</v>
      </c>
      <c r="D10" s="61"/>
    </row>
    <row r="11" spans="1:4" ht="40.5">
      <c r="A11" s="131"/>
      <c r="B11" s="55" t="s">
        <v>333</v>
      </c>
      <c r="C11" s="63">
        <v>170</v>
      </c>
      <c r="D11" s="61" t="s">
        <v>335</v>
      </c>
    </row>
    <row r="12" spans="1:4" ht="24.6" customHeight="1">
      <c r="A12" s="131"/>
      <c r="B12" s="55" t="s">
        <v>228</v>
      </c>
      <c r="C12" s="63">
        <v>398</v>
      </c>
      <c r="D12" s="61"/>
    </row>
    <row r="13" spans="1:4" ht="24.6" customHeight="1">
      <c r="A13" s="131"/>
      <c r="B13" s="55" t="s">
        <v>229</v>
      </c>
      <c r="C13" s="63">
        <v>94</v>
      </c>
      <c r="D13" s="61"/>
    </row>
    <row r="14" spans="1:4" ht="24.6" customHeight="1">
      <c r="A14" s="131"/>
      <c r="B14" s="55" t="s">
        <v>230</v>
      </c>
      <c r="C14" s="63">
        <v>283</v>
      </c>
      <c r="D14" s="61"/>
    </row>
    <row r="15" spans="1:4" ht="24.6" customHeight="1">
      <c r="A15" s="131"/>
      <c r="B15" s="55" t="s">
        <v>231</v>
      </c>
      <c r="C15" s="63">
        <v>461</v>
      </c>
      <c r="D15" s="61"/>
    </row>
    <row r="16" spans="1:4" ht="24.6" customHeight="1">
      <c r="A16" s="131"/>
      <c r="B16" s="55" t="s">
        <v>232</v>
      </c>
      <c r="C16" s="63">
        <v>315</v>
      </c>
      <c r="D16" s="61"/>
    </row>
    <row r="17" spans="1:4" ht="24.6" customHeight="1">
      <c r="A17" s="131" t="s">
        <v>320</v>
      </c>
      <c r="B17" s="54" t="s">
        <v>21</v>
      </c>
      <c r="C17" s="62">
        <v>2102.1167927221099</v>
      </c>
      <c r="D17" s="61"/>
    </row>
    <row r="18" spans="1:4" ht="27">
      <c r="A18" s="131"/>
      <c r="B18" s="55" t="s">
        <v>333</v>
      </c>
      <c r="C18" s="63">
        <v>67</v>
      </c>
      <c r="D18" s="61" t="s">
        <v>336</v>
      </c>
    </row>
    <row r="19" spans="1:4" ht="24.6" customHeight="1">
      <c r="A19" s="131"/>
      <c r="B19" s="55" t="s">
        <v>234</v>
      </c>
      <c r="C19" s="63">
        <v>824</v>
      </c>
      <c r="D19" s="61"/>
    </row>
    <row r="20" spans="1:4" ht="24.6" customHeight="1">
      <c r="A20" s="131"/>
      <c r="B20" s="55" t="s">
        <v>235</v>
      </c>
      <c r="C20" s="63">
        <v>807</v>
      </c>
      <c r="D20" s="61"/>
    </row>
    <row r="21" spans="1:4" ht="24.6" customHeight="1">
      <c r="A21" s="131"/>
      <c r="B21" s="55" t="s">
        <v>236</v>
      </c>
      <c r="C21" s="63">
        <v>404</v>
      </c>
      <c r="D21" s="61"/>
    </row>
    <row r="22" spans="1:4" ht="24.6" customHeight="1">
      <c r="A22" s="131" t="s">
        <v>321</v>
      </c>
      <c r="B22" s="54" t="s">
        <v>21</v>
      </c>
      <c r="C22" s="62">
        <v>4301.9557034730396</v>
      </c>
      <c r="D22" s="61"/>
    </row>
    <row r="23" spans="1:4" ht="76.900000000000006" customHeight="1">
      <c r="A23" s="131"/>
      <c r="B23" s="55" t="s">
        <v>333</v>
      </c>
      <c r="C23" s="63">
        <v>465</v>
      </c>
      <c r="D23" s="61" t="s">
        <v>352</v>
      </c>
    </row>
    <row r="24" spans="1:4" ht="24.6" customHeight="1">
      <c r="A24" s="131"/>
      <c r="B24" s="55" t="s">
        <v>238</v>
      </c>
      <c r="C24" s="63">
        <v>685</v>
      </c>
      <c r="D24" s="61"/>
    </row>
    <row r="25" spans="1:4" ht="24.6" customHeight="1">
      <c r="A25" s="131"/>
      <c r="B25" s="55" t="s">
        <v>239</v>
      </c>
      <c r="C25" s="63">
        <v>661</v>
      </c>
      <c r="D25" s="61"/>
    </row>
    <row r="26" spans="1:4" ht="24.6" customHeight="1">
      <c r="A26" s="131"/>
      <c r="B26" s="55" t="s">
        <v>240</v>
      </c>
      <c r="C26" s="63">
        <v>376</v>
      </c>
      <c r="D26" s="61"/>
    </row>
    <row r="27" spans="1:4" ht="24.6" customHeight="1">
      <c r="A27" s="131"/>
      <c r="B27" s="55" t="s">
        <v>241</v>
      </c>
      <c r="C27" s="63">
        <v>485</v>
      </c>
      <c r="D27" s="61"/>
    </row>
    <row r="28" spans="1:4" ht="24.6" customHeight="1">
      <c r="A28" s="131"/>
      <c r="B28" s="55" t="s">
        <v>242</v>
      </c>
      <c r="C28" s="63">
        <v>741</v>
      </c>
      <c r="D28" s="61"/>
    </row>
    <row r="29" spans="1:4" ht="24.6" customHeight="1">
      <c r="A29" s="131"/>
      <c r="B29" s="55" t="s">
        <v>243</v>
      </c>
      <c r="C29" s="63">
        <v>422</v>
      </c>
      <c r="D29" s="61"/>
    </row>
    <row r="30" spans="1:4" ht="24.6" customHeight="1">
      <c r="A30" s="131"/>
      <c r="B30" s="55" t="s">
        <v>244</v>
      </c>
      <c r="C30" s="63">
        <v>467</v>
      </c>
      <c r="D30" s="61"/>
    </row>
    <row r="31" spans="1:4" ht="24.6" customHeight="1">
      <c r="A31" s="133" t="s">
        <v>322</v>
      </c>
      <c r="B31" s="54" t="s">
        <v>21</v>
      </c>
      <c r="C31" s="62">
        <v>4327.1330758316799</v>
      </c>
      <c r="D31" s="61"/>
    </row>
    <row r="32" spans="1:4" ht="40.5">
      <c r="A32" s="134"/>
      <c r="B32" s="55" t="s">
        <v>333</v>
      </c>
      <c r="C32" s="63">
        <v>185</v>
      </c>
      <c r="D32" s="61" t="s">
        <v>337</v>
      </c>
    </row>
    <row r="33" spans="1:4" ht="24.6" customHeight="1">
      <c r="A33" s="134"/>
      <c r="B33" s="55" t="s">
        <v>246</v>
      </c>
      <c r="C33" s="63">
        <v>851</v>
      </c>
      <c r="D33" s="61"/>
    </row>
    <row r="34" spans="1:4" ht="24.6" customHeight="1">
      <c r="A34" s="134"/>
      <c r="B34" s="55" t="s">
        <v>247</v>
      </c>
      <c r="C34" s="63">
        <v>903</v>
      </c>
      <c r="D34" s="61"/>
    </row>
    <row r="35" spans="1:4" ht="24.6" customHeight="1">
      <c r="A35" s="134"/>
      <c r="B35" s="55" t="s">
        <v>248</v>
      </c>
      <c r="C35" s="63">
        <v>189</v>
      </c>
      <c r="D35" s="61"/>
    </row>
    <row r="36" spans="1:4" ht="24.6" customHeight="1">
      <c r="A36" s="134"/>
      <c r="B36" s="55" t="s">
        <v>249</v>
      </c>
      <c r="C36" s="63">
        <v>397</v>
      </c>
      <c r="D36" s="61"/>
    </row>
    <row r="37" spans="1:4" ht="24.6" customHeight="1">
      <c r="A37" s="134"/>
      <c r="B37" s="55" t="s">
        <v>250</v>
      </c>
      <c r="C37" s="63">
        <v>624</v>
      </c>
      <c r="D37" s="61"/>
    </row>
    <row r="38" spans="1:4" ht="24.6" customHeight="1">
      <c r="A38" s="134"/>
      <c r="B38" s="55" t="s">
        <v>251</v>
      </c>
      <c r="C38" s="63">
        <v>202</v>
      </c>
      <c r="D38" s="61"/>
    </row>
    <row r="39" spans="1:4" ht="24.6" customHeight="1">
      <c r="A39" s="134"/>
      <c r="B39" s="55" t="s">
        <v>252</v>
      </c>
      <c r="C39" s="63">
        <v>160</v>
      </c>
      <c r="D39" s="61"/>
    </row>
    <row r="40" spans="1:4" ht="24.6" customHeight="1">
      <c r="A40" s="134"/>
      <c r="B40" s="55" t="s">
        <v>253</v>
      </c>
      <c r="C40" s="63">
        <v>341</v>
      </c>
      <c r="D40" s="61"/>
    </row>
    <row r="41" spans="1:4" ht="24.6" customHeight="1">
      <c r="A41" s="135"/>
      <c r="B41" s="55" t="s">
        <v>254</v>
      </c>
      <c r="C41" s="63">
        <v>475</v>
      </c>
      <c r="D41" s="61"/>
    </row>
    <row r="42" spans="1:4" ht="24.6" customHeight="1">
      <c r="A42" s="133" t="s">
        <v>323</v>
      </c>
      <c r="B42" s="54" t="s">
        <v>21</v>
      </c>
      <c r="C42" s="62">
        <v>5025.6146716080702</v>
      </c>
      <c r="D42" s="61"/>
    </row>
    <row r="43" spans="1:4" ht="40.5">
      <c r="A43" s="134"/>
      <c r="B43" s="55" t="s">
        <v>333</v>
      </c>
      <c r="C43" s="63">
        <v>754</v>
      </c>
      <c r="D43" s="61" t="s">
        <v>338</v>
      </c>
    </row>
    <row r="44" spans="1:4" ht="24.6" customHeight="1">
      <c r="A44" s="134"/>
      <c r="B44" s="55" t="s">
        <v>256</v>
      </c>
      <c r="C44" s="63">
        <v>1104</v>
      </c>
      <c r="D44" s="61"/>
    </row>
    <row r="45" spans="1:4" ht="24.6" customHeight="1">
      <c r="A45" s="134"/>
      <c r="B45" s="55" t="s">
        <v>257</v>
      </c>
      <c r="C45" s="63">
        <v>1153</v>
      </c>
      <c r="D45" s="61"/>
    </row>
    <row r="46" spans="1:4" ht="24.6" customHeight="1">
      <c r="A46" s="134"/>
      <c r="B46" s="55" t="s">
        <v>258</v>
      </c>
      <c r="C46" s="63">
        <v>280</v>
      </c>
      <c r="D46" s="61"/>
    </row>
    <row r="47" spans="1:4" ht="24.6" customHeight="1">
      <c r="A47" s="134"/>
      <c r="B47" s="55" t="s">
        <v>259</v>
      </c>
      <c r="C47" s="63">
        <v>630</v>
      </c>
      <c r="D47" s="61"/>
    </row>
    <row r="48" spans="1:4" ht="24.6" customHeight="1">
      <c r="A48" s="135"/>
      <c r="B48" s="55" t="s">
        <v>260</v>
      </c>
      <c r="C48" s="63">
        <v>1105</v>
      </c>
      <c r="D48" s="61"/>
    </row>
    <row r="49" spans="1:4" ht="24.6" customHeight="1">
      <c r="A49" s="133" t="s">
        <v>324</v>
      </c>
      <c r="B49" s="54" t="s">
        <v>21</v>
      </c>
      <c r="C49" s="62">
        <v>3124.4048660553199</v>
      </c>
      <c r="D49" s="61"/>
    </row>
    <row r="50" spans="1:4" ht="40.5">
      <c r="A50" s="134"/>
      <c r="B50" s="55" t="s">
        <v>333</v>
      </c>
      <c r="C50" s="63">
        <v>181</v>
      </c>
      <c r="D50" s="61" t="s">
        <v>339</v>
      </c>
    </row>
    <row r="51" spans="1:4" ht="24.6" customHeight="1">
      <c r="A51" s="134"/>
      <c r="B51" s="55" t="s">
        <v>262</v>
      </c>
      <c r="C51" s="63">
        <v>359</v>
      </c>
      <c r="D51" s="61"/>
    </row>
    <row r="52" spans="1:4" ht="24.6" customHeight="1">
      <c r="A52" s="134"/>
      <c r="B52" s="55" t="s">
        <v>263</v>
      </c>
      <c r="C52" s="63">
        <v>435</v>
      </c>
      <c r="D52" s="61"/>
    </row>
    <row r="53" spans="1:4" ht="24.6" customHeight="1">
      <c r="A53" s="134"/>
      <c r="B53" s="55" t="s">
        <v>264</v>
      </c>
      <c r="C53" s="63">
        <v>739</v>
      </c>
      <c r="D53" s="61"/>
    </row>
    <row r="54" spans="1:4" ht="24.6" customHeight="1">
      <c r="A54" s="134"/>
      <c r="B54" s="55" t="s">
        <v>265</v>
      </c>
      <c r="C54" s="63">
        <v>536</v>
      </c>
      <c r="D54" s="61"/>
    </row>
    <row r="55" spans="1:4" ht="24.6" customHeight="1">
      <c r="A55" s="134"/>
      <c r="B55" s="55" t="s">
        <v>266</v>
      </c>
      <c r="C55" s="63">
        <v>237</v>
      </c>
      <c r="D55" s="61"/>
    </row>
    <row r="56" spans="1:4" ht="24.6" customHeight="1">
      <c r="A56" s="134"/>
      <c r="B56" s="55" t="s">
        <v>267</v>
      </c>
      <c r="C56" s="63">
        <v>565</v>
      </c>
      <c r="D56" s="61"/>
    </row>
    <row r="57" spans="1:4" ht="24.6" customHeight="1">
      <c r="A57" s="135"/>
      <c r="B57" s="55" t="s">
        <v>268</v>
      </c>
      <c r="C57" s="63">
        <v>72</v>
      </c>
      <c r="D57" s="61"/>
    </row>
    <row r="58" spans="1:4" ht="24.6" customHeight="1">
      <c r="A58" s="133" t="s">
        <v>325</v>
      </c>
      <c r="B58" s="54" t="s">
        <v>21</v>
      </c>
      <c r="C58" s="62">
        <v>1316.91171698831</v>
      </c>
      <c r="D58" s="61"/>
    </row>
    <row r="59" spans="1:4" ht="27">
      <c r="A59" s="134"/>
      <c r="B59" s="55" t="s">
        <v>333</v>
      </c>
      <c r="C59" s="63">
        <v>643</v>
      </c>
      <c r="D59" s="61" t="s">
        <v>340</v>
      </c>
    </row>
    <row r="60" spans="1:4" ht="24.6" customHeight="1">
      <c r="A60" s="134"/>
      <c r="B60" s="55" t="s">
        <v>269</v>
      </c>
      <c r="C60" s="63">
        <v>197</v>
      </c>
      <c r="D60" s="61"/>
    </row>
    <row r="61" spans="1:4" ht="24.6" customHeight="1">
      <c r="A61" s="135"/>
      <c r="B61" s="55" t="s">
        <v>270</v>
      </c>
      <c r="C61" s="63">
        <v>477</v>
      </c>
      <c r="D61" s="61"/>
    </row>
    <row r="62" spans="1:4" ht="24.6" customHeight="1">
      <c r="A62" s="133" t="s">
        <v>326</v>
      </c>
      <c r="B62" s="54" t="s">
        <v>21</v>
      </c>
      <c r="C62" s="62">
        <v>4848.7492353565704</v>
      </c>
      <c r="D62" s="61"/>
    </row>
    <row r="63" spans="1:4" ht="40.5">
      <c r="A63" s="134"/>
      <c r="B63" s="55" t="s">
        <v>333</v>
      </c>
      <c r="C63" s="63">
        <v>1527</v>
      </c>
      <c r="D63" s="61" t="s">
        <v>353</v>
      </c>
    </row>
    <row r="64" spans="1:4" ht="24.6" customHeight="1">
      <c r="A64" s="134"/>
      <c r="B64" s="55" t="s">
        <v>271</v>
      </c>
      <c r="C64" s="63">
        <v>1189</v>
      </c>
      <c r="D64" s="61"/>
    </row>
    <row r="65" spans="1:4" ht="24.6" customHeight="1">
      <c r="A65" s="134"/>
      <c r="B65" s="55" t="s">
        <v>272</v>
      </c>
      <c r="C65" s="63">
        <v>469</v>
      </c>
      <c r="D65" s="61"/>
    </row>
    <row r="66" spans="1:4" ht="24.6" customHeight="1">
      <c r="A66" s="134"/>
      <c r="B66" s="55" t="s">
        <v>273</v>
      </c>
      <c r="C66" s="63">
        <v>90</v>
      </c>
      <c r="D66" s="61"/>
    </row>
    <row r="67" spans="1:4" ht="24.6" customHeight="1">
      <c r="A67" s="135"/>
      <c r="B67" s="55" t="s">
        <v>274</v>
      </c>
      <c r="C67" s="63">
        <v>1574</v>
      </c>
      <c r="D67" s="61"/>
    </row>
    <row r="68" spans="1:4" ht="24.6" customHeight="1">
      <c r="A68" s="133" t="s">
        <v>327</v>
      </c>
      <c r="B68" s="54" t="s">
        <v>21</v>
      </c>
      <c r="C68" s="62">
        <v>3669</v>
      </c>
      <c r="D68" s="61"/>
    </row>
    <row r="69" spans="1:4" ht="27">
      <c r="A69" s="134"/>
      <c r="B69" s="55" t="s">
        <v>333</v>
      </c>
      <c r="C69" s="63">
        <v>328</v>
      </c>
      <c r="D69" s="61" t="s">
        <v>341</v>
      </c>
    </row>
    <row r="70" spans="1:4" ht="24.6" customHeight="1">
      <c r="A70" s="134"/>
      <c r="B70" s="55" t="s">
        <v>276</v>
      </c>
      <c r="C70" s="63">
        <v>374</v>
      </c>
      <c r="D70" s="61"/>
    </row>
    <row r="71" spans="1:4" ht="24.6" customHeight="1">
      <c r="A71" s="134"/>
      <c r="B71" s="55" t="s">
        <v>277</v>
      </c>
      <c r="C71" s="63">
        <v>431</v>
      </c>
      <c r="D71" s="61"/>
    </row>
    <row r="72" spans="1:4" ht="24.6" customHeight="1">
      <c r="A72" s="134"/>
      <c r="B72" s="55" t="s">
        <v>278</v>
      </c>
      <c r="C72" s="63">
        <v>454</v>
      </c>
      <c r="D72" s="61"/>
    </row>
    <row r="73" spans="1:4" ht="24.6" customHeight="1">
      <c r="A73" s="134"/>
      <c r="B73" s="55" t="s">
        <v>279</v>
      </c>
      <c r="C73" s="63">
        <v>167</v>
      </c>
      <c r="D73" s="61"/>
    </row>
    <row r="74" spans="1:4" ht="24.6" customHeight="1">
      <c r="A74" s="134"/>
      <c r="B74" s="55" t="s">
        <v>280</v>
      </c>
      <c r="C74" s="63">
        <v>133</v>
      </c>
      <c r="D74" s="61"/>
    </row>
    <row r="75" spans="1:4" ht="24.6" customHeight="1">
      <c r="A75" s="134"/>
      <c r="B75" s="55" t="s">
        <v>281</v>
      </c>
      <c r="C75" s="63">
        <v>614</v>
      </c>
      <c r="D75" s="61"/>
    </row>
    <row r="76" spans="1:4" ht="24.6" customHeight="1">
      <c r="A76" s="134"/>
      <c r="B76" s="55" t="s">
        <v>282</v>
      </c>
      <c r="C76" s="63">
        <v>191</v>
      </c>
      <c r="D76" s="61"/>
    </row>
    <row r="77" spans="1:4" ht="24.6" customHeight="1">
      <c r="A77" s="134"/>
      <c r="B77" s="55" t="s">
        <v>283</v>
      </c>
      <c r="C77" s="63">
        <v>325</v>
      </c>
      <c r="D77" s="61"/>
    </row>
    <row r="78" spans="1:4" ht="24.6" customHeight="1">
      <c r="A78" s="135"/>
      <c r="B78" s="55" t="s">
        <v>284</v>
      </c>
      <c r="C78" s="63">
        <v>652</v>
      </c>
      <c r="D78" s="61"/>
    </row>
    <row r="79" spans="1:4" ht="24.6" customHeight="1">
      <c r="A79" s="133" t="s">
        <v>328</v>
      </c>
      <c r="B79" s="54" t="s">
        <v>21</v>
      </c>
      <c r="C79" s="62">
        <v>6120</v>
      </c>
      <c r="D79" s="61"/>
    </row>
    <row r="80" spans="1:4" ht="71.45" customHeight="1">
      <c r="A80" s="134"/>
      <c r="B80" s="55" t="s">
        <v>333</v>
      </c>
      <c r="C80" s="63">
        <v>1117</v>
      </c>
      <c r="D80" s="61" t="s">
        <v>342</v>
      </c>
    </row>
    <row r="81" spans="1:4" ht="24.6" customHeight="1">
      <c r="A81" s="134"/>
      <c r="B81" s="55" t="s">
        <v>285</v>
      </c>
      <c r="C81" s="63">
        <v>494</v>
      </c>
      <c r="D81" s="61"/>
    </row>
    <row r="82" spans="1:4" ht="24.6" customHeight="1">
      <c r="A82" s="134"/>
      <c r="B82" s="55" t="s">
        <v>286</v>
      </c>
      <c r="C82" s="63">
        <v>546</v>
      </c>
      <c r="D82" s="61"/>
    </row>
    <row r="83" spans="1:4" ht="24.6" customHeight="1">
      <c r="A83" s="134"/>
      <c r="B83" s="55" t="s">
        <v>287</v>
      </c>
      <c r="C83" s="63">
        <v>232</v>
      </c>
      <c r="D83" s="61"/>
    </row>
    <row r="84" spans="1:4" ht="24.6" customHeight="1">
      <c r="A84" s="134"/>
      <c r="B84" s="55" t="s">
        <v>288</v>
      </c>
      <c r="C84" s="63">
        <v>1107</v>
      </c>
      <c r="D84" s="61"/>
    </row>
    <row r="85" spans="1:4" ht="24.6" customHeight="1">
      <c r="A85" s="134"/>
      <c r="B85" s="55" t="s">
        <v>289</v>
      </c>
      <c r="C85" s="63">
        <v>115</v>
      </c>
      <c r="D85" s="61"/>
    </row>
    <row r="86" spans="1:4" ht="24.6" customHeight="1">
      <c r="A86" s="134"/>
      <c r="B86" s="55" t="s">
        <v>290</v>
      </c>
      <c r="C86" s="63">
        <v>1086</v>
      </c>
      <c r="D86" s="61"/>
    </row>
    <row r="87" spans="1:4" ht="24.6" customHeight="1">
      <c r="A87" s="134"/>
      <c r="B87" s="55" t="s">
        <v>291</v>
      </c>
      <c r="C87" s="63">
        <v>309</v>
      </c>
      <c r="D87" s="61"/>
    </row>
    <row r="88" spans="1:4" ht="24.6" customHeight="1">
      <c r="A88" s="134"/>
      <c r="B88" s="55" t="s">
        <v>292</v>
      </c>
      <c r="C88" s="63">
        <v>524</v>
      </c>
      <c r="D88" s="61"/>
    </row>
    <row r="89" spans="1:4" ht="24.6" customHeight="1">
      <c r="A89" s="135"/>
      <c r="B89" s="55" t="s">
        <v>293</v>
      </c>
      <c r="C89" s="63">
        <v>590</v>
      </c>
      <c r="D89" s="61"/>
    </row>
    <row r="90" spans="1:4" ht="24.6" customHeight="1">
      <c r="A90" s="133" t="s">
        <v>329</v>
      </c>
      <c r="B90" s="54" t="s">
        <v>21</v>
      </c>
      <c r="C90" s="62">
        <v>2388.3879952607199</v>
      </c>
      <c r="D90" s="61"/>
    </row>
    <row r="91" spans="1:4" ht="24.6" customHeight="1">
      <c r="A91" s="134"/>
      <c r="B91" s="55" t="s">
        <v>333</v>
      </c>
      <c r="C91" s="63">
        <v>28</v>
      </c>
      <c r="D91" s="61" t="s">
        <v>343</v>
      </c>
    </row>
    <row r="92" spans="1:4" ht="24.6" customHeight="1">
      <c r="A92" s="134"/>
      <c r="B92" s="55" t="s">
        <v>294</v>
      </c>
      <c r="C92" s="63">
        <v>105</v>
      </c>
      <c r="D92" s="61"/>
    </row>
    <row r="93" spans="1:4" ht="24.6" customHeight="1">
      <c r="A93" s="134"/>
      <c r="B93" s="55" t="s">
        <v>295</v>
      </c>
      <c r="C93" s="63">
        <v>173</v>
      </c>
      <c r="D93" s="61"/>
    </row>
    <row r="94" spans="1:4" ht="24.6" customHeight="1">
      <c r="A94" s="134"/>
      <c r="B94" s="55" t="s">
        <v>296</v>
      </c>
      <c r="C94" s="63">
        <v>160</v>
      </c>
      <c r="D94" s="61"/>
    </row>
    <row r="95" spans="1:4" ht="24.6" customHeight="1">
      <c r="A95" s="134"/>
      <c r="B95" s="55" t="s">
        <v>297</v>
      </c>
      <c r="C95" s="63">
        <v>241</v>
      </c>
      <c r="D95" s="61"/>
    </row>
    <row r="96" spans="1:4" ht="24.6" customHeight="1">
      <c r="A96" s="134"/>
      <c r="B96" s="55" t="s">
        <v>298</v>
      </c>
      <c r="C96" s="63">
        <v>134</v>
      </c>
      <c r="D96" s="61"/>
    </row>
    <row r="97" spans="1:4" ht="24.6" customHeight="1">
      <c r="A97" s="134"/>
      <c r="B97" s="55" t="s">
        <v>299</v>
      </c>
      <c r="C97" s="63">
        <v>552</v>
      </c>
      <c r="D97" s="61"/>
    </row>
    <row r="98" spans="1:4" ht="24.6" customHeight="1">
      <c r="A98" s="134"/>
      <c r="B98" s="55" t="s">
        <v>300</v>
      </c>
      <c r="C98" s="63">
        <v>291</v>
      </c>
      <c r="D98" s="61"/>
    </row>
    <row r="99" spans="1:4" ht="24.6" customHeight="1">
      <c r="A99" s="134"/>
      <c r="B99" s="55" t="s">
        <v>301</v>
      </c>
      <c r="C99" s="63">
        <v>218</v>
      </c>
      <c r="D99" s="61"/>
    </row>
    <row r="100" spans="1:4" ht="24.6" customHeight="1">
      <c r="A100" s="134"/>
      <c r="B100" s="55" t="s">
        <v>302</v>
      </c>
      <c r="C100" s="63">
        <v>316</v>
      </c>
      <c r="D100" s="61"/>
    </row>
    <row r="101" spans="1:4" ht="24.6" customHeight="1">
      <c r="A101" s="135"/>
      <c r="B101" s="55" t="s">
        <v>303</v>
      </c>
      <c r="C101" s="63">
        <v>170</v>
      </c>
      <c r="D101" s="61"/>
    </row>
    <row r="102" spans="1:4" ht="24.6" customHeight="1">
      <c r="A102" s="133" t="s">
        <v>330</v>
      </c>
      <c r="B102" s="54" t="s">
        <v>345</v>
      </c>
      <c r="C102" s="62">
        <v>4645</v>
      </c>
      <c r="D102" s="61"/>
    </row>
    <row r="103" spans="1:4" ht="24.6" customHeight="1">
      <c r="A103" s="134"/>
      <c r="B103" s="55" t="s">
        <v>333</v>
      </c>
      <c r="C103" s="63">
        <v>395</v>
      </c>
      <c r="D103" s="61" t="s">
        <v>344</v>
      </c>
    </row>
    <row r="104" spans="1:4" ht="24.6" customHeight="1">
      <c r="A104" s="134"/>
      <c r="B104" s="55" t="s">
        <v>304</v>
      </c>
      <c r="C104" s="63">
        <v>2228</v>
      </c>
      <c r="D104" s="61"/>
    </row>
    <row r="105" spans="1:4" ht="24.6" customHeight="1">
      <c r="A105" s="134"/>
      <c r="B105" s="55" t="s">
        <v>305</v>
      </c>
      <c r="C105" s="63">
        <v>187</v>
      </c>
      <c r="D105" s="61"/>
    </row>
    <row r="106" spans="1:4" ht="24.6" customHeight="1">
      <c r="A106" s="134"/>
      <c r="B106" s="55" t="s">
        <v>306</v>
      </c>
      <c r="C106" s="63">
        <v>944</v>
      </c>
      <c r="D106" s="61"/>
    </row>
    <row r="107" spans="1:4" ht="24.6" customHeight="1">
      <c r="A107" s="135"/>
      <c r="B107" s="55" t="s">
        <v>307</v>
      </c>
      <c r="C107" s="63">
        <v>891</v>
      </c>
      <c r="D107" s="61"/>
    </row>
    <row r="108" spans="1:4" ht="24.6" customHeight="1">
      <c r="A108" s="133" t="s">
        <v>331</v>
      </c>
      <c r="B108" s="54" t="s">
        <v>346</v>
      </c>
      <c r="C108" s="62">
        <v>2907</v>
      </c>
      <c r="D108" s="61"/>
    </row>
    <row r="109" spans="1:4" ht="24.6" customHeight="1">
      <c r="A109" s="134"/>
      <c r="B109" s="55" t="s">
        <v>309</v>
      </c>
      <c r="C109" s="63">
        <v>318</v>
      </c>
      <c r="D109" s="61"/>
    </row>
    <row r="110" spans="1:4" ht="24.6" customHeight="1">
      <c r="A110" s="134"/>
      <c r="B110" s="55" t="s">
        <v>310</v>
      </c>
      <c r="C110" s="63">
        <v>212</v>
      </c>
      <c r="D110" s="61"/>
    </row>
    <row r="111" spans="1:4" ht="24.6" customHeight="1">
      <c r="A111" s="134"/>
      <c r="B111" s="55" t="s">
        <v>311</v>
      </c>
      <c r="C111" s="63">
        <v>473</v>
      </c>
      <c r="D111" s="61"/>
    </row>
    <row r="112" spans="1:4" ht="24.6" customHeight="1">
      <c r="A112" s="134"/>
      <c r="B112" s="55" t="s">
        <v>312</v>
      </c>
      <c r="C112" s="63">
        <v>420</v>
      </c>
      <c r="D112" s="61"/>
    </row>
    <row r="113" spans="1:4" ht="24.6" customHeight="1">
      <c r="A113" s="134"/>
      <c r="B113" s="55" t="s">
        <v>313</v>
      </c>
      <c r="C113" s="63">
        <v>421</v>
      </c>
      <c r="D113" s="61"/>
    </row>
    <row r="114" spans="1:4" ht="24.6" customHeight="1">
      <c r="A114" s="134"/>
      <c r="B114" s="55" t="s">
        <v>314</v>
      </c>
      <c r="C114" s="63">
        <v>160</v>
      </c>
      <c r="D114" s="61"/>
    </row>
    <row r="115" spans="1:4" ht="24.6" customHeight="1">
      <c r="A115" s="134"/>
      <c r="B115" s="55" t="s">
        <v>315</v>
      </c>
      <c r="C115" s="63">
        <v>429</v>
      </c>
      <c r="D115" s="61"/>
    </row>
    <row r="116" spans="1:4" ht="24.6" customHeight="1">
      <c r="A116" s="135"/>
      <c r="B116" s="55" t="s">
        <v>316</v>
      </c>
      <c r="C116" s="63">
        <v>474</v>
      </c>
      <c r="D116" s="61"/>
    </row>
  </sheetData>
  <mergeCells count="16">
    <mergeCell ref="A22:A30"/>
    <mergeCell ref="A2:D2"/>
    <mergeCell ref="A5:B5"/>
    <mergeCell ref="A6:A9"/>
    <mergeCell ref="A10:A16"/>
    <mergeCell ref="A17:A21"/>
    <mergeCell ref="A79:A89"/>
    <mergeCell ref="A90:A101"/>
    <mergeCell ref="A102:A107"/>
    <mergeCell ref="A108:A116"/>
    <mergeCell ref="A31:A41"/>
    <mergeCell ref="A42:A48"/>
    <mergeCell ref="A49:A57"/>
    <mergeCell ref="A58:A61"/>
    <mergeCell ref="A62:A67"/>
    <mergeCell ref="A68:A7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4</vt:i4>
      </vt:variant>
    </vt:vector>
  </HeadingPairs>
  <TitlesOfParts>
    <vt:vector size="16" baseType="lpstr">
      <vt:lpstr>汇总表</vt:lpstr>
      <vt:lpstr>普通国省道</vt:lpstr>
      <vt:lpstr>红色旅游公路</vt:lpstr>
      <vt:lpstr>物流园区</vt:lpstr>
      <vt:lpstr>国家物资应急储备中心</vt:lpstr>
      <vt:lpstr>干线公路危桥</vt:lpstr>
      <vt:lpstr>省道危桥安防</vt:lpstr>
      <vt:lpstr>农村公路危桥</vt:lpstr>
      <vt:lpstr>农村公路安防</vt:lpstr>
      <vt:lpstr>普通省道 </vt:lpstr>
      <vt:lpstr>站场</vt:lpstr>
      <vt:lpstr>农村公路建设</vt:lpstr>
      <vt:lpstr>干线公路危桥!Print_Titles</vt:lpstr>
      <vt:lpstr>普通国省道!Print_Titles</vt:lpstr>
      <vt:lpstr>'普通省道 '!Print_Titles</vt:lpstr>
      <vt:lpstr>站场!Print_Titles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2021-06-07T09:10:14Z</dcterms:modified>
</cp:coreProperties>
</file>